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sbhr-my.sharepoint.com/personal/mjerkovic_fsb_hr/Documents/Documents/KONTROLING/PLAN 2026/FINAL PLAN_PRIHVAĆENO NA VIJEĆU/Izmjena_22.12.2025_MZOM/"/>
    </mc:Choice>
  </mc:AlternateContent>
  <xr:revisionPtr revIDLastSave="43" documentId="8_{7C5CA962-6AF2-4603-A858-C50CD5D77411}" xr6:coauthVersionLast="47" xr6:coauthVersionMax="47" xr10:uidLastSave="{2ECB09A6-C77F-42F4-BB6B-F97F3F736E80}"/>
  <bookViews>
    <workbookView xWindow="-120" yWindow="-120" windowWidth="29040" windowHeight="15840" xr2:uid="{00000000-000D-0000-FFFF-FFFF00000000}"/>
  </bookViews>
  <sheets>
    <sheet name="FSB - Posebni dio" sheetId="7" r:id="rId1"/>
  </sheets>
  <definedNames>
    <definedName name="_xlnm.Print_Area" localSheetId="0">'FSB - Posebni dio'!$A$2:$G$116</definedName>
    <definedName name="_xlnm.Print_Titles" localSheetId="0">'FSB - Posebni dio'!$2:$2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7" l="1"/>
  <c r="G73" i="7"/>
  <c r="E73" i="7"/>
  <c r="F74" i="7"/>
  <c r="G74" i="7"/>
  <c r="E74" i="7"/>
  <c r="F78" i="7"/>
  <c r="G78" i="7"/>
  <c r="E78" i="7"/>
  <c r="F75" i="7"/>
  <c r="G75" i="7"/>
  <c r="E75" i="7"/>
  <c r="F108" i="7" l="1"/>
  <c r="F107" i="7" s="1"/>
  <c r="G108" i="7"/>
  <c r="G107" i="7" s="1"/>
  <c r="E108" i="7"/>
  <c r="E107" i="7" s="1"/>
  <c r="F115" i="7" l="1"/>
  <c r="G115" i="7"/>
  <c r="E115" i="7"/>
  <c r="F82" i="7"/>
  <c r="G82" i="7"/>
  <c r="E82" i="7"/>
  <c r="F85" i="7"/>
  <c r="G85" i="7"/>
  <c r="E85" i="7"/>
  <c r="F52" i="7"/>
  <c r="G52" i="7"/>
  <c r="E52" i="7"/>
  <c r="F71" i="7"/>
  <c r="G71" i="7"/>
  <c r="E71" i="7"/>
  <c r="F62" i="7"/>
  <c r="G62" i="7"/>
  <c r="E62" i="7"/>
  <c r="F60" i="7"/>
  <c r="G60" i="7"/>
  <c r="E60" i="7"/>
  <c r="F43" i="7"/>
  <c r="G43" i="7"/>
  <c r="E43" i="7"/>
  <c r="F112" i="7"/>
  <c r="G112" i="7"/>
  <c r="E112" i="7"/>
  <c r="F104" i="7"/>
  <c r="G104" i="7"/>
  <c r="E104" i="7"/>
  <c r="F100" i="7"/>
  <c r="F99" i="7" s="1"/>
  <c r="F98" i="7" s="1"/>
  <c r="G100" i="7"/>
  <c r="G99" i="7" s="1"/>
  <c r="G98" i="7" s="1"/>
  <c r="E100" i="7"/>
  <c r="E99" i="7" s="1"/>
  <c r="E98" i="7" s="1"/>
  <c r="F96" i="7"/>
  <c r="G96" i="7"/>
  <c r="E96" i="7"/>
  <c r="F93" i="7"/>
  <c r="G93" i="7"/>
  <c r="E93" i="7"/>
  <c r="F65" i="7"/>
  <c r="G65" i="7"/>
  <c r="E65" i="7"/>
  <c r="F57" i="7"/>
  <c r="G57" i="7"/>
  <c r="E57" i="7"/>
  <c r="F48" i="7"/>
  <c r="F42" i="7" s="1"/>
  <c r="G48" i="7"/>
  <c r="E48" i="7"/>
  <c r="F38" i="7"/>
  <c r="G38" i="7"/>
  <c r="E38" i="7"/>
  <c r="F35" i="7"/>
  <c r="G35" i="7"/>
  <c r="E35" i="7"/>
  <c r="G26" i="7"/>
  <c r="F31" i="7"/>
  <c r="G31" i="7"/>
  <c r="E31" i="7"/>
  <c r="F26" i="7"/>
  <c r="E26" i="7"/>
  <c r="F15" i="7"/>
  <c r="G15" i="7"/>
  <c r="E15" i="7"/>
  <c r="F22" i="7"/>
  <c r="G22" i="7"/>
  <c r="E22" i="7"/>
  <c r="E81" i="7" l="1"/>
  <c r="E80" i="7" s="1"/>
  <c r="E59" i="7"/>
  <c r="E8" i="7" s="1"/>
  <c r="G51" i="7"/>
  <c r="G6" i="7" s="1"/>
  <c r="F51" i="7"/>
  <c r="F14" i="7"/>
  <c r="F4" i="7" s="1"/>
  <c r="G64" i="7"/>
  <c r="G11" i="7" s="1"/>
  <c r="G81" i="7"/>
  <c r="G80" i="7" s="1"/>
  <c r="G59" i="7"/>
  <c r="G8" i="7" s="1"/>
  <c r="E51" i="7"/>
  <c r="E6" i="7" s="1"/>
  <c r="G42" i="7"/>
  <c r="F34" i="7"/>
  <c r="F81" i="7"/>
  <c r="F80" i="7" s="1"/>
  <c r="F111" i="7"/>
  <c r="F110" i="7" s="1"/>
  <c r="F64" i="7"/>
  <c r="F11" i="7" s="1"/>
  <c r="G92" i="7"/>
  <c r="G7" i="7" s="1"/>
  <c r="E111" i="7"/>
  <c r="E110" i="7" s="1"/>
  <c r="G111" i="7"/>
  <c r="G110" i="7" s="1"/>
  <c r="G34" i="7"/>
  <c r="F92" i="7"/>
  <c r="F7" i="7" s="1"/>
  <c r="E64" i="7"/>
  <c r="E11" i="7" s="1"/>
  <c r="G14" i="7"/>
  <c r="G4" i="7" s="1"/>
  <c r="F59" i="7"/>
  <c r="F8" i="7" s="1"/>
  <c r="E42" i="7"/>
  <c r="F9" i="7"/>
  <c r="E92" i="7"/>
  <c r="E7" i="7" s="1"/>
  <c r="E34" i="7"/>
  <c r="E25" i="7"/>
  <c r="E14" i="7"/>
  <c r="F25" i="7"/>
  <c r="F5" i="7" s="1"/>
  <c r="G25" i="7"/>
  <c r="F10" i="7" l="1"/>
  <c r="F3" i="7" s="1"/>
  <c r="E10" i="7"/>
  <c r="G10" i="7"/>
  <c r="G41" i="7"/>
  <c r="F41" i="7"/>
  <c r="F6" i="7"/>
  <c r="G5" i="7"/>
  <c r="E5" i="7"/>
  <c r="G9" i="7"/>
  <c r="E9" i="7"/>
  <c r="E41" i="7"/>
  <c r="F13" i="7"/>
  <c r="E13" i="7"/>
  <c r="G13" i="7"/>
  <c r="E4" i="7"/>
  <c r="E3" i="7" l="1"/>
  <c r="G3" i="7"/>
</calcChain>
</file>

<file path=xl/sharedStrings.xml><?xml version="1.0" encoding="utf-8"?>
<sst xmlns="http://schemas.openxmlformats.org/spreadsheetml/2006/main" count="167" uniqueCount="58">
  <si>
    <t>Opći prihodi i primici</t>
  </si>
  <si>
    <t>43</t>
  </si>
  <si>
    <t>Ostali prihodi za posebne namjene</t>
  </si>
  <si>
    <t>51</t>
  </si>
  <si>
    <t>Pomoći EU</t>
  </si>
  <si>
    <t>Donacije</t>
  </si>
  <si>
    <t>31</t>
  </si>
  <si>
    <t>Vlastiti prihodi</t>
  </si>
  <si>
    <t>Mehanizam za oporavak i otpornost</t>
  </si>
  <si>
    <t>Europski fond za regionalni razvoj (ERDF)</t>
  </si>
  <si>
    <t>32</t>
  </si>
  <si>
    <t>34</t>
  </si>
  <si>
    <t>37</t>
  </si>
  <si>
    <t>41</t>
  </si>
  <si>
    <t>42</t>
  </si>
  <si>
    <t>38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</si>
  <si>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</si>
  <si>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</si>
  <si>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</si>
  <si>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</si>
  <si>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</si>
  <si>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</si>
  <si>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Ostali rashodi</t>
  </si>
  <si>
    <t>Subvencije</t>
  </si>
  <si>
    <t>Rashodi za nabavu neproizvedene dugotrajne imovine</t>
  </si>
  <si>
    <t>3705</t>
  </si>
  <si>
    <t>VISOKO OBRAZOVANJE</t>
  </si>
  <si>
    <t>61</t>
  </si>
  <si>
    <t xml:space="preserve">NAZIV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</si>
  <si>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</si>
  <si>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</si>
  <si>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</si>
  <si>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</si>
  <si>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</si>
  <si>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</si>
  <si>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</si>
  <si>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A557042</t>
  </si>
  <si>
    <t>PROGRAM DOKTORANADA I POSLIJEDOKTORANADA HRVATSKE ZAKLADE ZA ZNANOST</t>
  </si>
  <si>
    <t>A621048</t>
  </si>
  <si>
    <t>PROJEKTNO FINANCIRANJE ZNANSTVENE DJELATNOSTI</t>
  </si>
  <si>
    <t>A733073</t>
  </si>
  <si>
    <t>PROGRAM RAZVOJA KARIJERA MLADIH ISTRAŽIVAČA - IZOBRAZBA NOVIH DOKTORA ZNANOSTI - NPOO (C3.2. R2-I1 )</t>
  </si>
  <si>
    <t>Pomoći iz državnog proračuna kroz opće prihode i primitke</t>
  </si>
  <si>
    <t>Vlastita sredstva</t>
  </si>
  <si>
    <t>K679129</t>
  </si>
  <si>
    <t>STVARANJE OKVIRA ZA PRIVLAČENJE STUDENATA I ISTRAŽIVAČA NA STEM I ICT PODRUČJIMA - NPOO (C3.2.R2)</t>
  </si>
  <si>
    <t>SVEUKUPNO SVI IZVORI</t>
  </si>
  <si>
    <t>A679134</t>
  </si>
  <si>
    <t>A679135</t>
  </si>
  <si>
    <t>PROGRAMSKO I OSTALO FINANCIRANJE JAVNIH VISOKIH UČILIŠTA – IZ EVIDENCIJSKIH PRIHODA</t>
  </si>
  <si>
    <t>PROGRAMSKO FINANCIRANJE JAVNIH VISOKIH UČILIŠTA 2025. - 2029.</t>
  </si>
  <si>
    <t>A679133</t>
  </si>
  <si>
    <t>K679128</t>
  </si>
  <si>
    <t>POBOLJŠANJE UČINKOVITOSTI JAVNIH ULAGANJA NA PODRUČJU ISTRAŽIVANJA, RAZVOJA I INOVACIJA - NPOO (C3.2.R3)</t>
  </si>
  <si>
    <t>PROGRAM PREKOGRANIČNE SURADNJE -  UPRAVLJAČKO TIJELO IZ INOZEMSTVA</t>
  </si>
  <si>
    <t>A679132</t>
  </si>
  <si>
    <t>PROGRAM PREKOGRANIČNE SURADNJE -  IZ EVIDENCIJSKIH PRIHODA</t>
  </si>
  <si>
    <t>Europski fond za regionalni razvoj - predfinanciranje iz izvora 11 Opći prihodi 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</si>
</sst>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/>
      <top style="thin">
        <color indexed="64"/>
      </top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3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>
      <alignment horizontal="right" vertical="center"/>
    </xf>
    <xf numFmtId="0" fontId="12" fillId="0" borderId="4" xfId="49" quotePrefix="1" applyFill="1" applyAlignment="1">
      <alignment horizontal="left" vertical="center" indent="9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Border="1">
      <alignment horizontal="right" vertical="center"/>
    </xf>
    <xf numFmtId="0" fontId="13" fillId="27" borderId="4" xfId="49" quotePrefix="1" applyFont="1" applyFill="1">
      <alignment horizontal="left" vertical="center" indent="1"/>
    </xf>
    <xf numFmtId="3" fontId="13" fillId="27" borderId="4" xfId="50" applyNumberFormat="1" applyFont="1" applyFill="1">
      <alignment horizontal="right" vertical="center"/>
    </xf>
    <xf numFmtId="0" fontId="13" fillId="27" borderId="4" xfId="49" quotePrefix="1" applyFont="1" applyFill="1" applyAlignment="1">
      <alignment vertical="center"/>
    </xf>
    <xf numFmtId="3" fontId="0" fillId="0" borderId="0" xfId="0" applyNumberFormat="1"/>
    <xf numFmtId="0" fontId="13" fillId="28" borderId="4" xfId="49" quotePrefix="1" applyFont="1" applyFill="1" applyAlignment="1">
      <alignment horizontal="left" vertical="center" indent="7"/>
    </xf>
    <xf numFmtId="0" fontId="13" fillId="28" borderId="4" xfId="49" quotePrefix="1" applyFont="1" applyFill="1">
      <alignment horizontal="left" vertical="center" indent="1"/>
    </xf>
    <xf numFmtId="3" fontId="13" fillId="28" borderId="4" xfId="50" applyNumberFormat="1" applyFont="1" applyFill="1">
      <alignment horizontal="right" vertical="center"/>
    </xf>
    <xf numFmtId="3" fontId="12" fillId="0" borderId="8" xfId="50" applyNumberFormat="1" applyBorder="1">
      <alignment horizontal="right" vertical="center"/>
    </xf>
    <xf numFmtId="0" fontId="14" fillId="29" borderId="6" xfId="6" quotePrefix="1" applyFont="1" applyFill="1" applyBorder="1" applyAlignment="1">
      <alignment horizontal="left" vertical="center" indent="4"/>
    </xf>
    <xf numFmtId="0" fontId="14" fillId="29" borderId="6" xfId="6" quotePrefix="1" applyFont="1" applyFill="1" applyBorder="1" applyAlignment="1">
      <alignment horizontal="left" vertical="center" indent="1"/>
    </xf>
    <xf numFmtId="3" fontId="15" fillId="29" borderId="7" xfId="50" applyNumberFormat="1" applyFont="1" applyFill="1" applyBorder="1">
      <alignment horizontal="right" vertical="center"/>
    </xf>
    <xf numFmtId="0" fontId="14" fillId="29" borderId="3" xfId="0" quotePrefix="1" applyFont="1" applyFill="1" applyBorder="1" applyAlignment="1">
      <alignment horizontal="center" vertical="center" wrapText="1"/>
    </xf>
    <xf numFmtId="0" fontId="14" fillId="29" borderId="3" xfId="0" applyFont="1" applyFill="1" applyBorder="1" applyAlignment="1">
      <alignment horizontal="center" vertical="center" wrapText="1"/>
    </xf>
    <xf numFmtId="0" fontId="1" fillId="27" borderId="9" xfId="0" quotePrefix="1" applyFont="1" applyFill="1" applyBorder="1" applyAlignment="1">
      <alignment horizontal="left" vertical="center" wrapText="1"/>
    </xf>
    <xf numFmtId="0" fontId="12" fillId="0" borderId="4" xfId="49" quotePrefix="1" applyFill="1" applyAlignment="1">
      <alignment horizontal="center" vertic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7" sqref="L17"/>
    </sheetView>
  </sheetViews>
  <sheetFormatPr defaultColWidth="9.140625" defaultRowHeight="15" x14ac:dyDescent="0.25"/>
  <cols>
    <col min="1" max="1" width="19.140625" bestFit="1" customWidth="1"/>
    <col min="2" max="2" width="97.140625" bestFit="1" customWidth="1"/>
    <col min="3" max="4" width="13.28515625" hidden="1" customWidth="1"/>
    <col min="5" max="7" width="13.28515625" customWidth="1"/>
    <col min="9" max="12" width="10.140625" bestFit="1" customWidth="1"/>
  </cols>
  <sheetData>
    <row r="2" spans="1:12" ht="38.25" x14ac:dyDescent="0.25">
      <c r="A2" s="19">
        <v>1829</v>
      </c>
      <c r="B2" s="19" t="s">
        <v>28</v>
      </c>
      <c r="C2" s="19" t="s">
        <v>32</v>
      </c>
      <c r="D2" s="19" t="s">
        <v>33</v>
      </c>
      <c r="E2" s="20" t="s">
        <v>34</v>
      </c>
      <c r="F2" s="20" t="s">
        <v>30</v>
      </c>
      <c r="G2" s="20" t="s">
        <v>35</v>
      </c>
    </row>
    <row r="3" spans="1:12" x14ac:dyDescent="0.25">
      <c r="A3" s="21" t="s">
        <v>46</v>
      </c>
      <c r="B3" s="21"/>
      <c r="C3" s="9"/>
      <c r="D3" s="9"/>
      <c r="E3" s="9">
        <f>E4+E5+E6+E7+E8+E9+E10+E11</f>
        <v>26756694.000007059</v>
      </c>
      <c r="F3" s="9">
        <f t="shared" ref="F3:G3" si="0">F4+F5+F6+F7+F8+F9+F10+F11</f>
        <v>26560893.752834104</v>
      </c>
      <c r="G3" s="9">
        <f t="shared" si="0"/>
        <v>27289455.156419042</v>
      </c>
    </row>
    <row r="4" spans="1:12" x14ac:dyDescent="0.25">
      <c r="A4" s="2">
        <v>11</v>
      </c>
      <c r="B4" s="1" t="s">
        <v>0</v>
      </c>
      <c r="C4" s="3"/>
      <c r="D4" s="3"/>
      <c r="E4" s="3">
        <f>E14</f>
        <v>19583636.067027058</v>
      </c>
      <c r="F4" s="3">
        <f t="shared" ref="F4:G4" si="1">F14</f>
        <v>21296269.672834106</v>
      </c>
      <c r="G4" s="3">
        <f t="shared" si="1"/>
        <v>23298378.971176244</v>
      </c>
      <c r="I4" s="11"/>
    </row>
    <row r="5" spans="1:12" x14ac:dyDescent="0.25">
      <c r="A5" s="2">
        <v>31</v>
      </c>
      <c r="B5" s="1" t="s">
        <v>7</v>
      </c>
      <c r="C5" s="3"/>
      <c r="D5" s="3"/>
      <c r="E5" s="3">
        <f>E25+E42</f>
        <v>1898944.0000000002</v>
      </c>
      <c r="F5" s="3">
        <f t="shared" ref="F5:G5" si="2">F25+F42</f>
        <v>1936923.0000000002</v>
      </c>
      <c r="G5" s="3">
        <f t="shared" si="2"/>
        <v>1900000.1852427965</v>
      </c>
      <c r="I5" s="15"/>
    </row>
    <row r="6" spans="1:12" x14ac:dyDescent="0.25">
      <c r="A6" s="2">
        <v>43</v>
      </c>
      <c r="B6" s="1" t="s">
        <v>2</v>
      </c>
      <c r="C6" s="3"/>
      <c r="D6" s="3"/>
      <c r="E6" s="3">
        <f>E51</f>
        <v>729999.99999999977</v>
      </c>
      <c r="F6" s="3">
        <f t="shared" ref="F6:G6" si="3">F51</f>
        <v>730300</v>
      </c>
      <c r="G6" s="3">
        <f t="shared" si="3"/>
        <v>700000</v>
      </c>
      <c r="I6" s="11"/>
    </row>
    <row r="7" spans="1:12" x14ac:dyDescent="0.25">
      <c r="A7" s="2">
        <v>50</v>
      </c>
      <c r="B7" s="1" t="s">
        <v>42</v>
      </c>
      <c r="C7" s="3"/>
      <c r="D7" s="3"/>
      <c r="E7" s="3">
        <f>E88+E92+E103</f>
        <v>744091.82298000006</v>
      </c>
      <c r="F7" s="3">
        <f t="shared" ref="F7:G7" si="4">F88+F92+F103</f>
        <v>540276.97</v>
      </c>
      <c r="G7" s="3">
        <f t="shared" si="4"/>
        <v>464293</v>
      </c>
    </row>
    <row r="8" spans="1:12" x14ac:dyDescent="0.25">
      <c r="A8" s="2">
        <v>51</v>
      </c>
      <c r="B8" s="1" t="s">
        <v>4</v>
      </c>
      <c r="C8" s="3"/>
      <c r="D8" s="3"/>
      <c r="E8" s="3">
        <f>E59</f>
        <v>945912</v>
      </c>
      <c r="F8" s="3">
        <f t="shared" ref="F8:G8" si="5">F59</f>
        <v>679824</v>
      </c>
      <c r="G8" s="3">
        <f t="shared" si="5"/>
        <v>0</v>
      </c>
    </row>
    <row r="9" spans="1:12" x14ac:dyDescent="0.25">
      <c r="A9" s="5">
        <v>563</v>
      </c>
      <c r="B9" s="6" t="s">
        <v>9</v>
      </c>
      <c r="C9" s="7"/>
      <c r="D9" s="7"/>
      <c r="E9" s="7">
        <f>E81</f>
        <v>471445</v>
      </c>
      <c r="F9" s="7">
        <f>F81</f>
        <v>610357</v>
      </c>
      <c r="G9" s="7">
        <f>G81</f>
        <v>159840</v>
      </c>
    </row>
    <row r="10" spans="1:12" x14ac:dyDescent="0.25">
      <c r="A10" s="2">
        <v>581</v>
      </c>
      <c r="B10" s="1" t="s">
        <v>8</v>
      </c>
      <c r="C10" s="3"/>
      <c r="D10" s="3"/>
      <c r="E10" s="3">
        <f>E34+E99+E107+E111</f>
        <v>2232665.11</v>
      </c>
      <c r="F10" s="3">
        <f>F34+F99+F107+F111</f>
        <v>616943.11</v>
      </c>
      <c r="G10" s="3">
        <f>G34+G99+G107+G111</f>
        <v>616943</v>
      </c>
      <c r="J10" s="11"/>
      <c r="K10" s="11"/>
      <c r="L10" s="11"/>
    </row>
    <row r="11" spans="1:12" x14ac:dyDescent="0.25">
      <c r="A11" s="2">
        <v>61</v>
      </c>
      <c r="B11" s="1" t="s">
        <v>5</v>
      </c>
      <c r="C11" s="3"/>
      <c r="D11" s="3"/>
      <c r="E11" s="3">
        <f>E64</f>
        <v>150000</v>
      </c>
      <c r="F11" s="3">
        <f>F64</f>
        <v>150000</v>
      </c>
      <c r="G11" s="3">
        <f>G64</f>
        <v>150000</v>
      </c>
      <c r="J11" s="11"/>
      <c r="K11" s="11"/>
      <c r="L11" s="11"/>
    </row>
    <row r="12" spans="1:12" x14ac:dyDescent="0.25">
      <c r="A12" s="16" t="s">
        <v>25</v>
      </c>
      <c r="B12" s="17" t="s">
        <v>26</v>
      </c>
      <c r="C12" s="18"/>
      <c r="D12" s="18"/>
      <c r="E12" s="18"/>
      <c r="F12" s="18"/>
      <c r="G12" s="18"/>
    </row>
    <row r="13" spans="1:12" x14ac:dyDescent="0.25">
      <c r="A13" s="10" t="s">
        <v>47</v>
      </c>
      <c r="B13" s="8" t="s">
        <v>50</v>
      </c>
      <c r="C13" s="9"/>
      <c r="D13" s="9"/>
      <c r="E13" s="9">
        <f>E14+E25+E34</f>
        <v>20395122.187027059</v>
      </c>
      <c r="F13" s="9">
        <f t="shared" ref="F13:G13" si="6">F14+F25+F34</f>
        <v>22068205.792834107</v>
      </c>
      <c r="G13" s="9">
        <f t="shared" si="6"/>
        <v>24042565.16641904</v>
      </c>
    </row>
    <row r="14" spans="1:12" x14ac:dyDescent="0.25">
      <c r="A14" s="12" t="s">
        <v>16</v>
      </c>
      <c r="B14" s="13" t="s">
        <v>0</v>
      </c>
      <c r="C14" s="14"/>
      <c r="D14" s="14"/>
      <c r="E14" s="14">
        <f>E15+E22</f>
        <v>19583636.067027058</v>
      </c>
      <c r="F14" s="14">
        <f t="shared" ref="F14:G14" si="7">F15+F22</f>
        <v>21296269.672834106</v>
      </c>
      <c r="G14" s="14">
        <f t="shared" si="7"/>
        <v>23298378.971176244</v>
      </c>
    </row>
    <row r="15" spans="1:12" x14ac:dyDescent="0.25">
      <c r="A15" s="2">
        <v>3</v>
      </c>
      <c r="B15" s="1" t="s">
        <v>29</v>
      </c>
      <c r="C15" s="3"/>
      <c r="D15" s="3"/>
      <c r="E15" s="3">
        <f>E16+E17+E18+E19+E20+E21</f>
        <v>19522038.853735242</v>
      </c>
      <c r="F15" s="3">
        <f t="shared" ref="F15:G15" si="8">F16+F17+F18+F19+F20+F21</f>
        <v>21234188.748090755</v>
      </c>
      <c r="G15" s="3">
        <f t="shared" si="8"/>
        <v>23236672.700462043</v>
      </c>
    </row>
    <row r="16" spans="1:12" x14ac:dyDescent="0.25">
      <c r="A16" s="4" t="s">
        <v>6</v>
      </c>
      <c r="B16" s="1" t="s">
        <v>18</v>
      </c>
      <c r="C16" s="3"/>
      <c r="D16" s="3"/>
      <c r="E16" s="3">
        <v>17206310</v>
      </c>
      <c r="F16" s="3">
        <v>18785221</v>
      </c>
      <c r="G16" s="3">
        <v>20643084.957952876</v>
      </c>
    </row>
    <row r="17" spans="1:7" x14ac:dyDescent="0.25">
      <c r="A17" s="4" t="s">
        <v>10</v>
      </c>
      <c r="B17" s="1" t="s">
        <v>17</v>
      </c>
      <c r="C17" s="3"/>
      <c r="D17" s="3"/>
      <c r="E17" s="3">
        <v>2175949.77298052</v>
      </c>
      <c r="F17" s="3">
        <v>2298707</v>
      </c>
      <c r="G17" s="3">
        <v>2439898.2895744448</v>
      </c>
    </row>
    <row r="18" spans="1:7" x14ac:dyDescent="0.25">
      <c r="A18" s="4" t="s">
        <v>11</v>
      </c>
      <c r="B18" s="1" t="s">
        <v>19</v>
      </c>
      <c r="C18" s="3"/>
      <c r="D18" s="3"/>
      <c r="E18" s="3">
        <v>24025.765009820036</v>
      </c>
      <c r="F18" s="3">
        <v>25269.768560954057</v>
      </c>
      <c r="G18" s="3">
        <v>26513.701555141713</v>
      </c>
    </row>
    <row r="19" spans="1:7" x14ac:dyDescent="0.25">
      <c r="A19" s="4">
        <v>35</v>
      </c>
      <c r="B19" s="1" t="s">
        <v>23</v>
      </c>
      <c r="C19" s="3"/>
      <c r="D19" s="3"/>
      <c r="E19" s="3">
        <v>28013.485936285193</v>
      </c>
      <c r="F19" s="3">
        <v>27752.510208150161</v>
      </c>
      <c r="G19" s="3">
        <v>27415.51935535542</v>
      </c>
    </row>
    <row r="20" spans="1:7" x14ac:dyDescent="0.25">
      <c r="A20" s="4" t="s">
        <v>12</v>
      </c>
      <c r="B20" s="1" t="s">
        <v>20</v>
      </c>
      <c r="C20" s="3"/>
      <c r="D20" s="3"/>
      <c r="E20" s="3">
        <v>4027.4205400202645</v>
      </c>
      <c r="F20" s="3">
        <v>4463.4256697370402</v>
      </c>
      <c r="G20" s="3">
        <v>4579.1792439981318</v>
      </c>
    </row>
    <row r="21" spans="1:7" x14ac:dyDescent="0.25">
      <c r="A21" s="4" t="s">
        <v>15</v>
      </c>
      <c r="B21" s="1" t="s">
        <v>22</v>
      </c>
      <c r="C21" s="3"/>
      <c r="D21" s="3"/>
      <c r="E21" s="3">
        <v>83712.409268600415</v>
      </c>
      <c r="F21" s="3">
        <v>92775.043651916218</v>
      </c>
      <c r="G21" s="3">
        <v>95181.052780230137</v>
      </c>
    </row>
    <row r="22" spans="1:7" x14ac:dyDescent="0.25">
      <c r="A22" s="2">
        <v>4</v>
      </c>
      <c r="B22" s="1" t="s">
        <v>31</v>
      </c>
      <c r="C22" s="3"/>
      <c r="D22" s="3"/>
      <c r="E22" s="3">
        <f>E23+E24</f>
        <v>61597.213291817905</v>
      </c>
      <c r="F22" s="3">
        <f t="shared" ref="F22:G22" si="9">F23+F24</f>
        <v>62080.924743350421</v>
      </c>
      <c r="G22" s="3">
        <f t="shared" si="9"/>
        <v>61706.270714201135</v>
      </c>
    </row>
    <row r="23" spans="1:7" x14ac:dyDescent="0.25">
      <c r="A23" s="4" t="s">
        <v>13</v>
      </c>
      <c r="B23" s="1" t="s">
        <v>24</v>
      </c>
      <c r="C23" s="3"/>
      <c r="D23" s="3"/>
      <c r="E23" s="3">
        <v>34.411861217825049</v>
      </c>
      <c r="F23" s="3">
        <v>34.091277747484028</v>
      </c>
      <c r="G23" s="3">
        <v>33.407034442093519</v>
      </c>
    </row>
    <row r="24" spans="1:7" x14ac:dyDescent="0.25">
      <c r="A24" s="4" t="s">
        <v>14</v>
      </c>
      <c r="B24" s="1" t="s">
        <v>21</v>
      </c>
      <c r="C24" s="3"/>
      <c r="D24" s="3"/>
      <c r="E24" s="3">
        <v>61562.801430600077</v>
      </c>
      <c r="F24" s="3">
        <v>62046.83346560294</v>
      </c>
      <c r="G24" s="3">
        <v>61672.863679759044</v>
      </c>
    </row>
    <row r="25" spans="1:7" x14ac:dyDescent="0.25">
      <c r="A25" s="12">
        <v>31</v>
      </c>
      <c r="B25" s="13" t="s">
        <v>43</v>
      </c>
      <c r="C25" s="14"/>
      <c r="D25" s="14"/>
      <c r="E25" s="14">
        <f>E26+E31</f>
        <v>194543.01</v>
      </c>
      <c r="F25" s="14">
        <f t="shared" ref="F25:G25" si="10">F26+F31</f>
        <v>154993.01000000007</v>
      </c>
      <c r="G25" s="14">
        <f t="shared" si="10"/>
        <v>127243.19524279647</v>
      </c>
    </row>
    <row r="26" spans="1:7" x14ac:dyDescent="0.25">
      <c r="A26" s="4">
        <v>3</v>
      </c>
      <c r="B26" s="1" t="s">
        <v>29</v>
      </c>
      <c r="C26" s="3"/>
      <c r="D26" s="3"/>
      <c r="E26" s="3">
        <f>E27+E28+E29+E30</f>
        <v>154645.49262694415</v>
      </c>
      <c r="F26" s="3">
        <f t="shared" ref="F26:G26" si="11">F27+F28+F29+F30</f>
        <v>123206.53610316243</v>
      </c>
      <c r="G26" s="3">
        <f t="shared" si="11"/>
        <v>101147.78219210438</v>
      </c>
    </row>
    <row r="27" spans="1:7" x14ac:dyDescent="0.25">
      <c r="A27" s="4" t="s">
        <v>10</v>
      </c>
      <c r="B27" s="1" t="s">
        <v>17</v>
      </c>
      <c r="C27" s="3"/>
      <c r="D27" s="3"/>
      <c r="E27" s="3">
        <v>150392.88852483858</v>
      </c>
      <c r="F27" s="3">
        <v>119818.47343196346</v>
      </c>
      <c r="G27" s="3">
        <v>98366.31938709144</v>
      </c>
    </row>
    <row r="28" spans="1:7" x14ac:dyDescent="0.25">
      <c r="A28" s="4" t="s">
        <v>11</v>
      </c>
      <c r="B28" s="1" t="s">
        <v>19</v>
      </c>
      <c r="C28" s="3"/>
      <c r="D28" s="3"/>
      <c r="E28" s="3">
        <v>2420.7027855809501</v>
      </c>
      <c r="F28" s="3">
        <v>1928.581299593216</v>
      </c>
      <c r="G28" s="3">
        <v>1583.2874630278654</v>
      </c>
    </row>
    <row r="29" spans="1:7" x14ac:dyDescent="0.25">
      <c r="A29" s="4" t="s">
        <v>12</v>
      </c>
      <c r="B29" s="1" t="s">
        <v>20</v>
      </c>
      <c r="C29" s="3"/>
      <c r="D29" s="3"/>
      <c r="E29" s="3">
        <v>1562.2648255896104</v>
      </c>
      <c r="F29" s="3">
        <v>1244.6611560870715</v>
      </c>
      <c r="G29" s="3">
        <v>1021.8166092174016</v>
      </c>
    </row>
    <row r="30" spans="1:7" x14ac:dyDescent="0.25">
      <c r="A30" s="4" t="s">
        <v>15</v>
      </c>
      <c r="B30" s="1" t="s">
        <v>22</v>
      </c>
      <c r="C30" s="3"/>
      <c r="D30" s="3"/>
      <c r="E30" s="3">
        <v>269.63649093501118</v>
      </c>
      <c r="F30" s="3">
        <v>214.82021551869221</v>
      </c>
      <c r="G30" s="3">
        <v>176.35873276767197</v>
      </c>
    </row>
    <row r="31" spans="1:7" x14ac:dyDescent="0.25">
      <c r="A31" s="4">
        <v>4</v>
      </c>
      <c r="B31" s="1" t="s">
        <v>31</v>
      </c>
      <c r="C31" s="3"/>
      <c r="D31" s="3"/>
      <c r="E31" s="3">
        <f>E32+E33</f>
        <v>39897.517373055867</v>
      </c>
      <c r="F31" s="3">
        <f t="shared" ref="F31:G31" si="12">F32+F33</f>
        <v>31786.473896837637</v>
      </c>
      <c r="G31" s="3">
        <f t="shared" si="12"/>
        <v>26095.413050692096</v>
      </c>
    </row>
    <row r="32" spans="1:7" x14ac:dyDescent="0.25">
      <c r="A32" s="4">
        <v>41</v>
      </c>
      <c r="B32" s="1" t="s">
        <v>24</v>
      </c>
      <c r="C32" s="3"/>
      <c r="D32" s="3"/>
      <c r="E32" s="3">
        <v>12.172804654197948</v>
      </c>
      <c r="F32" s="3">
        <v>9.698110631146033</v>
      </c>
      <c r="G32" s="3">
        <v>7.9617576819756009</v>
      </c>
    </row>
    <row r="33" spans="1:7" x14ac:dyDescent="0.25">
      <c r="A33" s="4" t="s">
        <v>14</v>
      </c>
      <c r="B33" s="1" t="s">
        <v>21</v>
      </c>
      <c r="C33" s="3"/>
      <c r="D33" s="3"/>
      <c r="E33" s="3">
        <v>39885.34456840167</v>
      </c>
      <c r="F33" s="3">
        <v>31776.77578620649</v>
      </c>
      <c r="G33" s="3">
        <v>26087.451293010119</v>
      </c>
    </row>
    <row r="34" spans="1:7" x14ac:dyDescent="0.25">
      <c r="A34" s="12">
        <v>581</v>
      </c>
      <c r="B34" s="13" t="s">
        <v>8</v>
      </c>
      <c r="C34" s="13"/>
      <c r="D34" s="13"/>
      <c r="E34" s="14">
        <f>E35+E38</f>
        <v>616943.11</v>
      </c>
      <c r="F34" s="14">
        <f t="shared" ref="F34:G34" si="13">F35+F38</f>
        <v>616943.11</v>
      </c>
      <c r="G34" s="14">
        <f t="shared" si="13"/>
        <v>616943</v>
      </c>
    </row>
    <row r="35" spans="1:7" x14ac:dyDescent="0.25">
      <c r="A35" s="4">
        <v>3</v>
      </c>
      <c r="B35" s="1" t="s">
        <v>29</v>
      </c>
      <c r="C35" s="3"/>
      <c r="D35" s="3"/>
      <c r="E35" s="3">
        <f>E36+E37</f>
        <v>509071.47787967522</v>
      </c>
      <c r="F35" s="3">
        <f t="shared" ref="F35:G35" si="14">F36+F37</f>
        <v>509071.47787967522</v>
      </c>
      <c r="G35" s="3">
        <f t="shared" si="14"/>
        <v>509071</v>
      </c>
    </row>
    <row r="36" spans="1:7" x14ac:dyDescent="0.25">
      <c r="A36" s="4">
        <v>32</v>
      </c>
      <c r="B36" s="1" t="s">
        <v>17</v>
      </c>
      <c r="C36" s="3"/>
      <c r="D36" s="3"/>
      <c r="E36" s="3">
        <v>451624.38755506626</v>
      </c>
      <c r="F36" s="3">
        <v>451624.38755506626</v>
      </c>
      <c r="G36" s="3">
        <v>451624</v>
      </c>
    </row>
    <row r="37" spans="1:7" x14ac:dyDescent="0.25">
      <c r="A37" s="4">
        <v>35</v>
      </c>
      <c r="B37" s="1" t="s">
        <v>23</v>
      </c>
      <c r="C37" s="3"/>
      <c r="D37" s="3"/>
      <c r="E37" s="3">
        <v>57447.090324608966</v>
      </c>
      <c r="F37" s="3">
        <v>57447.090324608966</v>
      </c>
      <c r="G37" s="3">
        <v>57447</v>
      </c>
    </row>
    <row r="38" spans="1:7" x14ac:dyDescent="0.25">
      <c r="A38" s="4">
        <v>4</v>
      </c>
      <c r="B38" s="1" t="s">
        <v>31</v>
      </c>
      <c r="C38" s="3"/>
      <c r="D38" s="3"/>
      <c r="E38" s="3">
        <f>E39+E40</f>
        <v>107871.63212032475</v>
      </c>
      <c r="F38" s="3">
        <f t="shared" ref="F38:G38" si="15">F39+F40</f>
        <v>107871.63212032475</v>
      </c>
      <c r="G38" s="3">
        <f t="shared" si="15"/>
        <v>107872</v>
      </c>
    </row>
    <row r="39" spans="1:7" x14ac:dyDescent="0.25">
      <c r="A39" s="4">
        <v>41</v>
      </c>
      <c r="B39" s="1" t="s">
        <v>24</v>
      </c>
      <c r="C39" s="3"/>
      <c r="D39" s="3"/>
      <c r="E39" s="3">
        <v>70.568200762823409</v>
      </c>
      <c r="F39" s="3">
        <v>70.568200762823409</v>
      </c>
      <c r="G39" s="3">
        <v>71</v>
      </c>
    </row>
    <row r="40" spans="1:7" x14ac:dyDescent="0.25">
      <c r="A40" s="4" t="s">
        <v>14</v>
      </c>
      <c r="B40" s="1" t="s">
        <v>21</v>
      </c>
      <c r="C40" s="3"/>
      <c r="D40" s="3"/>
      <c r="E40" s="3">
        <v>107801.06391956193</v>
      </c>
      <c r="F40" s="3">
        <v>107801.06391956193</v>
      </c>
      <c r="G40" s="3">
        <v>107801</v>
      </c>
    </row>
    <row r="41" spans="1:7" x14ac:dyDescent="0.25">
      <c r="A41" s="10" t="s">
        <v>48</v>
      </c>
      <c r="B41" s="8" t="s">
        <v>49</v>
      </c>
      <c r="C41" s="9"/>
      <c r="D41" s="9"/>
      <c r="E41" s="9">
        <f>E42+E51+E59+E64</f>
        <v>3530312.99</v>
      </c>
      <c r="F41" s="9">
        <f t="shared" ref="F41:G41" si="16">F42+F51+F59+F64</f>
        <v>3342053.99</v>
      </c>
      <c r="G41" s="9">
        <f t="shared" si="16"/>
        <v>2622756.9900000002</v>
      </c>
    </row>
    <row r="42" spans="1:7" x14ac:dyDescent="0.25">
      <c r="A42" s="12" t="s">
        <v>6</v>
      </c>
      <c r="B42" s="13" t="s">
        <v>7</v>
      </c>
      <c r="C42" s="14"/>
      <c r="D42" s="14"/>
      <c r="E42" s="14">
        <f>E43+E48</f>
        <v>1704400.9900000002</v>
      </c>
      <c r="F42" s="14">
        <f>F43+F48</f>
        <v>1781929.9900000002</v>
      </c>
      <c r="G42" s="14">
        <f>G43+G48</f>
        <v>1772756.99</v>
      </c>
    </row>
    <row r="43" spans="1:7" x14ac:dyDescent="0.25">
      <c r="A43" s="2">
        <v>3</v>
      </c>
      <c r="B43" s="1" t="s">
        <v>29</v>
      </c>
      <c r="C43" s="3"/>
      <c r="D43" s="3"/>
      <c r="E43" s="3">
        <f>E44+E45+E46+E47</f>
        <v>1375718.9568349379</v>
      </c>
      <c r="F43" s="3">
        <f t="shared" ref="F43:G43" si="17">F44+F45+F46+F47</f>
        <v>1438297.0212870454</v>
      </c>
      <c r="G43" s="3">
        <f t="shared" si="17"/>
        <v>1430892.9713803113</v>
      </c>
    </row>
    <row r="44" spans="1:7" x14ac:dyDescent="0.25">
      <c r="A44" s="4" t="s">
        <v>10</v>
      </c>
      <c r="B44" s="1" t="s">
        <v>17</v>
      </c>
      <c r="C44" s="3"/>
      <c r="D44" s="3"/>
      <c r="E44" s="3">
        <v>1339709.1270404011</v>
      </c>
      <c r="F44" s="3">
        <v>1400649.1930927655</v>
      </c>
      <c r="G44" s="3">
        <v>1393438.9462703075</v>
      </c>
    </row>
    <row r="45" spans="1:7" x14ac:dyDescent="0.25">
      <c r="A45" s="4" t="s">
        <v>11</v>
      </c>
      <c r="B45" s="1" t="s">
        <v>19</v>
      </c>
      <c r="C45" s="3"/>
      <c r="D45" s="3"/>
      <c r="E45" s="3">
        <v>21563.769720130796</v>
      </c>
      <c r="F45" s="3">
        <v>22544.652453971514</v>
      </c>
      <c r="G45" s="3">
        <v>22428.597335015758</v>
      </c>
    </row>
    <row r="46" spans="1:7" x14ac:dyDescent="0.25">
      <c r="A46" s="4">
        <v>37</v>
      </c>
      <c r="B46" s="1" t="s">
        <v>20</v>
      </c>
      <c r="C46" s="3"/>
      <c r="D46" s="3"/>
      <c r="E46" s="3">
        <v>13916.751425057633</v>
      </c>
      <c r="F46" s="3">
        <v>14549.790145149724</v>
      </c>
      <c r="G46" s="3">
        <v>14474.89089223269</v>
      </c>
    </row>
    <row r="47" spans="1:7" x14ac:dyDescent="0.25">
      <c r="A47" s="4">
        <v>38</v>
      </c>
      <c r="B47" s="1" t="s">
        <v>22</v>
      </c>
      <c r="C47" s="3"/>
      <c r="D47" s="3"/>
      <c r="E47" s="3">
        <v>529.30864934844067</v>
      </c>
      <c r="F47" s="3">
        <v>553.38559515878967</v>
      </c>
      <c r="G47" s="3">
        <v>550.53688275545244</v>
      </c>
    </row>
    <row r="48" spans="1:7" x14ac:dyDescent="0.25">
      <c r="A48" s="2">
        <v>4</v>
      </c>
      <c r="B48" s="1" t="s">
        <v>31</v>
      </c>
      <c r="C48" s="3"/>
      <c r="D48" s="3"/>
      <c r="E48" s="3">
        <f>E49+E50</f>
        <v>328682.0331650622</v>
      </c>
      <c r="F48" s="3">
        <f t="shared" ref="F48:G48" si="18">F49+F50</f>
        <v>343632.96871295467</v>
      </c>
      <c r="G48" s="3">
        <f t="shared" si="18"/>
        <v>341864.01861968864</v>
      </c>
    </row>
    <row r="49" spans="1:7" x14ac:dyDescent="0.25">
      <c r="A49" s="4">
        <v>41</v>
      </c>
      <c r="B49" s="1" t="s">
        <v>24</v>
      </c>
      <c r="C49" s="3"/>
      <c r="D49" s="3"/>
      <c r="E49" s="3">
        <v>1981.0659374348661</v>
      </c>
      <c r="F49" s="3">
        <v>2071.1797439654456</v>
      </c>
      <c r="G49" s="3">
        <v>2060.5177471990096</v>
      </c>
    </row>
    <row r="50" spans="1:7" x14ac:dyDescent="0.25">
      <c r="A50" s="4">
        <v>42</v>
      </c>
      <c r="B50" s="1" t="s">
        <v>21</v>
      </c>
      <c r="C50" s="3"/>
      <c r="D50" s="3"/>
      <c r="E50" s="3">
        <v>326700.96722762735</v>
      </c>
      <c r="F50" s="3">
        <v>341561.78896898922</v>
      </c>
      <c r="G50" s="3">
        <v>339803.50087248965</v>
      </c>
    </row>
    <row r="51" spans="1:7" x14ac:dyDescent="0.25">
      <c r="A51" s="12" t="s">
        <v>1</v>
      </c>
      <c r="B51" s="13" t="s">
        <v>2</v>
      </c>
      <c r="C51" s="14"/>
      <c r="D51" s="14"/>
      <c r="E51" s="14">
        <f>E52+E57</f>
        <v>729999.99999999977</v>
      </c>
      <c r="F51" s="14">
        <f t="shared" ref="F51:G51" si="19">F52+F57</f>
        <v>730300</v>
      </c>
      <c r="G51" s="14">
        <f t="shared" si="19"/>
        <v>700000</v>
      </c>
    </row>
    <row r="52" spans="1:7" x14ac:dyDescent="0.25">
      <c r="A52" s="2">
        <v>3</v>
      </c>
      <c r="B52" s="1" t="s">
        <v>29</v>
      </c>
      <c r="C52" s="3"/>
      <c r="D52" s="3"/>
      <c r="E52" s="3">
        <f>E53+E54+E55+E56</f>
        <v>493764.61326945486</v>
      </c>
      <c r="F52" s="3">
        <f t="shared" ref="F52:G52" si="20">F53+F54+F55+F56</f>
        <v>493967.53023381229</v>
      </c>
      <c r="G52" s="3">
        <f t="shared" si="20"/>
        <v>473472.91683372395</v>
      </c>
    </row>
    <row r="53" spans="1:7" x14ac:dyDescent="0.25">
      <c r="A53" s="4" t="s">
        <v>10</v>
      </c>
      <c r="B53" s="1" t="s">
        <v>17</v>
      </c>
      <c r="C53" s="3"/>
      <c r="D53" s="3"/>
      <c r="E53" s="3">
        <v>456356.81781135418</v>
      </c>
      <c r="F53" s="3">
        <v>456544.36170908494</v>
      </c>
      <c r="G53" s="3">
        <v>437602.42803828488</v>
      </c>
    </row>
    <row r="54" spans="1:7" x14ac:dyDescent="0.25">
      <c r="A54" s="4" t="s">
        <v>11</v>
      </c>
      <c r="B54" s="1" t="s">
        <v>19</v>
      </c>
      <c r="C54" s="3"/>
      <c r="D54" s="3"/>
      <c r="E54" s="3">
        <v>20.571874954812365</v>
      </c>
      <c r="F54" s="3">
        <v>20.580329149999276</v>
      </c>
      <c r="G54" s="3">
        <v>19.726455436121448</v>
      </c>
    </row>
    <row r="55" spans="1:7" x14ac:dyDescent="0.25">
      <c r="A55" s="4" t="s">
        <v>12</v>
      </c>
      <c r="B55" s="1" t="s">
        <v>20</v>
      </c>
      <c r="C55" s="3"/>
      <c r="D55" s="3"/>
      <c r="E55" s="3">
        <v>23562.653720108789</v>
      </c>
      <c r="F55" s="3">
        <v>23572.337002459517</v>
      </c>
      <c r="G55" s="3">
        <v>22594.325485035824</v>
      </c>
    </row>
    <row r="56" spans="1:7" x14ac:dyDescent="0.25">
      <c r="A56" s="4">
        <v>38</v>
      </c>
      <c r="B56" s="1" t="s">
        <v>22</v>
      </c>
      <c r="C56" s="3"/>
      <c r="D56" s="3"/>
      <c r="E56" s="3">
        <v>13824.569863037108</v>
      </c>
      <c r="F56" s="3">
        <v>13830.251193117809</v>
      </c>
      <c r="G56" s="3">
        <v>13256.436854967089</v>
      </c>
    </row>
    <row r="57" spans="1:7" x14ac:dyDescent="0.25">
      <c r="A57" s="2">
        <v>4</v>
      </c>
      <c r="B57" s="1" t="s">
        <v>31</v>
      </c>
      <c r="C57" s="3"/>
      <c r="D57" s="3"/>
      <c r="E57" s="3">
        <f>E58</f>
        <v>236235.38673054494</v>
      </c>
      <c r="F57" s="3">
        <f t="shared" ref="F57:G57" si="21">F58</f>
        <v>236332.46976618766</v>
      </c>
      <c r="G57" s="3">
        <f t="shared" si="21"/>
        <v>226527.08316627599</v>
      </c>
    </row>
    <row r="58" spans="1:7" x14ac:dyDescent="0.25">
      <c r="A58" s="4" t="s">
        <v>14</v>
      </c>
      <c r="B58" s="1" t="s">
        <v>21</v>
      </c>
      <c r="C58" s="3"/>
      <c r="D58" s="3"/>
      <c r="E58" s="3">
        <v>236235.38673054494</v>
      </c>
      <c r="F58" s="3">
        <v>236332.46976618766</v>
      </c>
      <c r="G58" s="3">
        <v>226527.08316627599</v>
      </c>
    </row>
    <row r="59" spans="1:7" x14ac:dyDescent="0.25">
      <c r="A59" s="12" t="s">
        <v>3</v>
      </c>
      <c r="B59" s="13" t="s">
        <v>4</v>
      </c>
      <c r="C59" s="14"/>
      <c r="D59" s="14"/>
      <c r="E59" s="14">
        <f>E60+E62</f>
        <v>945912</v>
      </c>
      <c r="F59" s="14">
        <f>F60+F62</f>
        <v>679824</v>
      </c>
      <c r="G59" s="14">
        <f>G60+G62</f>
        <v>0</v>
      </c>
    </row>
    <row r="60" spans="1:7" x14ac:dyDescent="0.25">
      <c r="A60" s="2">
        <v>3</v>
      </c>
      <c r="B60" s="1" t="s">
        <v>29</v>
      </c>
      <c r="C60" s="3"/>
      <c r="D60" s="3"/>
      <c r="E60" s="3">
        <f>E61</f>
        <v>939912</v>
      </c>
      <c r="F60" s="3">
        <f t="shared" ref="F60:G60" si="22">F61</f>
        <v>679824</v>
      </c>
      <c r="G60" s="3">
        <f t="shared" si="22"/>
        <v>0</v>
      </c>
    </row>
    <row r="61" spans="1:7" x14ac:dyDescent="0.25">
      <c r="A61" s="4" t="s">
        <v>10</v>
      </c>
      <c r="B61" s="1" t="s">
        <v>17</v>
      </c>
      <c r="C61" s="3"/>
      <c r="D61" s="3"/>
      <c r="E61" s="3">
        <v>939912</v>
      </c>
      <c r="F61" s="3">
        <v>679824</v>
      </c>
      <c r="G61" s="3">
        <v>0</v>
      </c>
    </row>
    <row r="62" spans="1:7" x14ac:dyDescent="0.25">
      <c r="A62" s="2">
        <v>4</v>
      </c>
      <c r="B62" s="1" t="s">
        <v>31</v>
      </c>
      <c r="C62" s="3"/>
      <c r="D62" s="3"/>
      <c r="E62" s="3">
        <f>E63</f>
        <v>6000</v>
      </c>
      <c r="F62" s="3">
        <f t="shared" ref="F62:G62" si="23">F63</f>
        <v>0</v>
      </c>
      <c r="G62" s="3">
        <f t="shared" si="23"/>
        <v>0</v>
      </c>
    </row>
    <row r="63" spans="1:7" x14ac:dyDescent="0.25">
      <c r="A63" s="4" t="s">
        <v>14</v>
      </c>
      <c r="B63" s="1" t="s">
        <v>21</v>
      </c>
      <c r="C63" s="3"/>
      <c r="D63" s="3"/>
      <c r="E63" s="3">
        <v>6000</v>
      </c>
      <c r="F63" s="3">
        <v>0</v>
      </c>
      <c r="G63" s="3">
        <v>0</v>
      </c>
    </row>
    <row r="64" spans="1:7" x14ac:dyDescent="0.25">
      <c r="A64" s="12" t="s">
        <v>27</v>
      </c>
      <c r="B64" s="13" t="s">
        <v>5</v>
      </c>
      <c r="C64" s="14"/>
      <c r="D64" s="14"/>
      <c r="E64" s="14">
        <f>E65+E71</f>
        <v>150000</v>
      </c>
      <c r="F64" s="14">
        <f t="shared" ref="F64:G64" si="24">F65+F71</f>
        <v>150000</v>
      </c>
      <c r="G64" s="14">
        <f t="shared" si="24"/>
        <v>150000</v>
      </c>
    </row>
    <row r="65" spans="1:7" x14ac:dyDescent="0.25">
      <c r="A65" s="2">
        <v>3</v>
      </c>
      <c r="B65" s="1" t="s">
        <v>29</v>
      </c>
      <c r="C65" s="3"/>
      <c r="D65" s="3"/>
      <c r="E65" s="3">
        <f>E66+E67+E68+E69+E70</f>
        <v>39245.222865417076</v>
      </c>
      <c r="F65" s="3">
        <f t="shared" ref="F65:G65" si="25">F66+F67+F68+F69+F70</f>
        <v>39245.222865417076</v>
      </c>
      <c r="G65" s="3">
        <f t="shared" si="25"/>
        <v>39245.222865417076</v>
      </c>
    </row>
    <row r="66" spans="1:7" x14ac:dyDescent="0.25">
      <c r="A66" s="4" t="s">
        <v>6</v>
      </c>
      <c r="B66" s="1" t="s">
        <v>18</v>
      </c>
      <c r="C66" s="3"/>
      <c r="D66" s="3"/>
      <c r="E66" s="3">
        <v>27126.905815730184</v>
      </c>
      <c r="F66" s="3">
        <v>27126.905815730184</v>
      </c>
      <c r="G66" s="3">
        <v>27126.905815730184</v>
      </c>
    </row>
    <row r="67" spans="1:7" x14ac:dyDescent="0.25">
      <c r="A67" s="4" t="s">
        <v>10</v>
      </c>
      <c r="B67" s="1" t="s">
        <v>17</v>
      </c>
      <c r="C67" s="3"/>
      <c r="D67" s="3"/>
      <c r="E67" s="3">
        <v>11144.123865893693</v>
      </c>
      <c r="F67" s="3">
        <v>11144.123865893693</v>
      </c>
      <c r="G67" s="3">
        <v>11144.123865893693</v>
      </c>
    </row>
    <row r="68" spans="1:7" x14ac:dyDescent="0.25">
      <c r="A68" s="4" t="s">
        <v>11</v>
      </c>
      <c r="B68" s="1" t="s">
        <v>19</v>
      </c>
      <c r="C68" s="3"/>
      <c r="D68" s="3"/>
      <c r="E68" s="3">
        <v>175.1340561900426</v>
      </c>
      <c r="F68" s="3">
        <v>175.1340561900426</v>
      </c>
      <c r="G68" s="3">
        <v>175.1340561900426</v>
      </c>
    </row>
    <row r="69" spans="1:7" x14ac:dyDescent="0.25">
      <c r="A69" s="4" t="s">
        <v>12</v>
      </c>
      <c r="B69" s="1" t="s">
        <v>20</v>
      </c>
      <c r="C69" s="3"/>
      <c r="D69" s="3"/>
      <c r="E69" s="3">
        <v>682.30309014312479</v>
      </c>
      <c r="F69" s="3">
        <v>682.30309014312479</v>
      </c>
      <c r="G69" s="3">
        <v>682.30309014312479</v>
      </c>
    </row>
    <row r="70" spans="1:7" x14ac:dyDescent="0.25">
      <c r="A70" s="4" t="s">
        <v>15</v>
      </c>
      <c r="B70" s="1" t="s">
        <v>22</v>
      </c>
      <c r="C70" s="3"/>
      <c r="D70" s="3"/>
      <c r="E70" s="3">
        <v>116.7560374600284</v>
      </c>
      <c r="F70" s="3">
        <v>116.7560374600284</v>
      </c>
      <c r="G70" s="3">
        <v>116.7560374600284</v>
      </c>
    </row>
    <row r="71" spans="1:7" x14ac:dyDescent="0.25">
      <c r="A71" s="2">
        <v>4</v>
      </c>
      <c r="B71" s="1" t="s">
        <v>31</v>
      </c>
      <c r="C71" s="3"/>
      <c r="D71" s="3"/>
      <c r="E71" s="3">
        <f>SUM(E72)</f>
        <v>110754.77713458291</v>
      </c>
      <c r="F71" s="3">
        <f t="shared" ref="F71:G71" si="26">SUM(F72)</f>
        <v>110754.77713458291</v>
      </c>
      <c r="G71" s="3">
        <f t="shared" si="26"/>
        <v>110754.77713458291</v>
      </c>
    </row>
    <row r="72" spans="1:7" x14ac:dyDescent="0.25">
      <c r="A72" s="4" t="s">
        <v>14</v>
      </c>
      <c r="B72" s="1" t="s">
        <v>21</v>
      </c>
      <c r="C72" s="3"/>
      <c r="D72" s="3"/>
      <c r="E72" s="3">
        <v>110754.77713458291</v>
      </c>
      <c r="F72" s="3">
        <v>110754.77713458291</v>
      </c>
      <c r="G72" s="3">
        <v>110754.77713458291</v>
      </c>
    </row>
    <row r="73" spans="1:7" x14ac:dyDescent="0.25">
      <c r="A73" s="10" t="s">
        <v>55</v>
      </c>
      <c r="B73" s="8" t="s">
        <v>56</v>
      </c>
      <c r="C73" s="3"/>
      <c r="D73" s="3"/>
      <c r="E73" s="9">
        <f>E74</f>
        <v>454334</v>
      </c>
      <c r="F73" s="9">
        <f t="shared" ref="F73:G73" si="27">F74</f>
        <v>90000</v>
      </c>
      <c r="G73" s="9">
        <f t="shared" si="27"/>
        <v>0</v>
      </c>
    </row>
    <row r="74" spans="1:7" x14ac:dyDescent="0.25">
      <c r="A74" s="12">
        <v>563</v>
      </c>
      <c r="B74" s="13" t="s">
        <v>57</v>
      </c>
      <c r="C74" s="14"/>
      <c r="D74" s="14"/>
      <c r="E74" s="14">
        <f>E75+E78</f>
        <v>454334</v>
      </c>
      <c r="F74" s="14">
        <f t="shared" ref="F74:G74" si="28">F75+F78</f>
        <v>90000</v>
      </c>
      <c r="G74" s="14">
        <f t="shared" si="28"/>
        <v>0</v>
      </c>
    </row>
    <row r="75" spans="1:7" x14ac:dyDescent="0.25">
      <c r="A75" s="22">
        <v>3</v>
      </c>
      <c r="B75" s="1" t="s">
        <v>29</v>
      </c>
      <c r="C75" s="3"/>
      <c r="D75" s="3"/>
      <c r="E75" s="3">
        <f>E76+E77</f>
        <v>419334</v>
      </c>
      <c r="F75" s="3">
        <f t="shared" ref="F75:G75" si="29">F76+F77</f>
        <v>90000</v>
      </c>
      <c r="G75" s="3">
        <f t="shared" si="29"/>
        <v>0</v>
      </c>
    </row>
    <row r="76" spans="1:7" x14ac:dyDescent="0.25">
      <c r="A76" s="4" t="s">
        <v>6</v>
      </c>
      <c r="B76" s="1" t="s">
        <v>18</v>
      </c>
      <c r="C76" s="3"/>
      <c r="D76" s="3"/>
      <c r="E76" s="3">
        <v>178770</v>
      </c>
      <c r="F76" s="3">
        <v>90000</v>
      </c>
      <c r="G76" s="3">
        <v>0</v>
      </c>
    </row>
    <row r="77" spans="1:7" x14ac:dyDescent="0.25">
      <c r="A77" s="4" t="s">
        <v>10</v>
      </c>
      <c r="B77" s="1" t="s">
        <v>17</v>
      </c>
      <c r="C77" s="3"/>
      <c r="D77" s="3"/>
      <c r="E77" s="3">
        <v>240564</v>
      </c>
      <c r="F77" s="3">
        <v>0</v>
      </c>
      <c r="G77" s="3">
        <v>0</v>
      </c>
    </row>
    <row r="78" spans="1:7" x14ac:dyDescent="0.25">
      <c r="A78" s="22">
        <v>4</v>
      </c>
      <c r="B78" s="1" t="s">
        <v>31</v>
      </c>
      <c r="C78" s="3"/>
      <c r="D78" s="3"/>
      <c r="E78" s="3">
        <f>E79</f>
        <v>35000</v>
      </c>
      <c r="F78" s="3">
        <f t="shared" ref="F78:G78" si="30">F79</f>
        <v>0</v>
      </c>
      <c r="G78" s="3">
        <f t="shared" si="30"/>
        <v>0</v>
      </c>
    </row>
    <row r="79" spans="1:7" x14ac:dyDescent="0.25">
      <c r="A79" s="4" t="s">
        <v>14</v>
      </c>
      <c r="B79" s="1" t="s">
        <v>21</v>
      </c>
      <c r="C79" s="3"/>
      <c r="D79" s="3"/>
      <c r="E79" s="3">
        <v>35000</v>
      </c>
      <c r="F79" s="3">
        <v>0</v>
      </c>
      <c r="G79" s="3">
        <v>0</v>
      </c>
    </row>
    <row r="80" spans="1:7" x14ac:dyDescent="0.25">
      <c r="A80" s="10" t="s">
        <v>51</v>
      </c>
      <c r="B80" s="8" t="s">
        <v>54</v>
      </c>
      <c r="C80" s="9"/>
      <c r="D80" s="9"/>
      <c r="E80" s="9">
        <f>E81</f>
        <v>471445</v>
      </c>
      <c r="F80" s="9">
        <f t="shared" ref="F80:G80" si="31">F81</f>
        <v>610357</v>
      </c>
      <c r="G80" s="9">
        <f t="shared" si="31"/>
        <v>159840</v>
      </c>
    </row>
    <row r="81" spans="1:7" x14ac:dyDescent="0.25">
      <c r="A81" s="12">
        <v>563</v>
      </c>
      <c r="B81" s="13" t="s">
        <v>57</v>
      </c>
      <c r="C81" s="14"/>
      <c r="D81" s="14"/>
      <c r="E81" s="14">
        <f>E82+E85</f>
        <v>471445</v>
      </c>
      <c r="F81" s="14">
        <f>F82+F85</f>
        <v>610357</v>
      </c>
      <c r="G81" s="14">
        <f>G82+G85</f>
        <v>159840</v>
      </c>
    </row>
    <row r="82" spans="1:7" x14ac:dyDescent="0.25">
      <c r="A82" s="4">
        <v>3</v>
      </c>
      <c r="B82" s="1" t="s">
        <v>29</v>
      </c>
      <c r="C82" s="3"/>
      <c r="D82" s="3"/>
      <c r="E82" s="3">
        <f>E83+E84</f>
        <v>427845</v>
      </c>
      <c r="F82" s="3">
        <f t="shared" ref="F82:G82" si="32">F83+F84</f>
        <v>567357</v>
      </c>
      <c r="G82" s="3">
        <f t="shared" si="32"/>
        <v>158840</v>
      </c>
    </row>
    <row r="83" spans="1:7" x14ac:dyDescent="0.25">
      <c r="A83" s="4" t="s">
        <v>6</v>
      </c>
      <c r="B83" s="1" t="s">
        <v>18</v>
      </c>
      <c r="C83" s="3"/>
      <c r="D83" s="3"/>
      <c r="E83" s="3">
        <v>236819</v>
      </c>
      <c r="F83" s="3">
        <v>335513</v>
      </c>
      <c r="G83" s="3">
        <v>73672</v>
      </c>
    </row>
    <row r="84" spans="1:7" x14ac:dyDescent="0.25">
      <c r="A84" s="4" t="s">
        <v>10</v>
      </c>
      <c r="B84" s="1" t="s">
        <v>17</v>
      </c>
      <c r="C84" s="3"/>
      <c r="D84" s="3"/>
      <c r="E84" s="3">
        <v>191026</v>
      </c>
      <c r="F84" s="3">
        <v>231844</v>
      </c>
      <c r="G84" s="3">
        <v>85168</v>
      </c>
    </row>
    <row r="85" spans="1:7" x14ac:dyDescent="0.25">
      <c r="A85" s="4">
        <v>4</v>
      </c>
      <c r="B85" s="1" t="s">
        <v>31</v>
      </c>
      <c r="C85" s="3"/>
      <c r="D85" s="3"/>
      <c r="E85" s="3">
        <f>E86</f>
        <v>43600</v>
      </c>
      <c r="F85" s="3">
        <f t="shared" ref="F85:G85" si="33">F86</f>
        <v>43000</v>
      </c>
      <c r="G85" s="3">
        <f t="shared" si="33"/>
        <v>1000</v>
      </c>
    </row>
    <row r="86" spans="1:7" x14ac:dyDescent="0.25">
      <c r="A86" s="4">
        <v>42</v>
      </c>
      <c r="B86" s="1" t="s">
        <v>21</v>
      </c>
      <c r="C86" s="3"/>
      <c r="D86" s="3"/>
      <c r="E86" s="3">
        <v>43600</v>
      </c>
      <c r="F86" s="3">
        <v>43000</v>
      </c>
      <c r="G86" s="3">
        <v>1000</v>
      </c>
    </row>
    <row r="87" spans="1:7" x14ac:dyDescent="0.25">
      <c r="A87" s="10" t="s">
        <v>36</v>
      </c>
      <c r="B87" s="8" t="s">
        <v>37</v>
      </c>
      <c r="C87" s="9"/>
      <c r="D87" s="9"/>
      <c r="E87" s="9">
        <v>286250</v>
      </c>
      <c r="F87" s="9">
        <v>150000</v>
      </c>
      <c r="G87" s="9">
        <v>150000</v>
      </c>
    </row>
    <row r="88" spans="1:7" x14ac:dyDescent="0.25">
      <c r="A88" s="12">
        <v>5011</v>
      </c>
      <c r="B88" s="13" t="s">
        <v>42</v>
      </c>
      <c r="C88" s="14"/>
      <c r="D88" s="14"/>
      <c r="E88" s="14">
        <v>286250</v>
      </c>
      <c r="F88" s="14">
        <v>150000</v>
      </c>
      <c r="G88" s="14">
        <v>150000</v>
      </c>
    </row>
    <row r="89" spans="1:7" x14ac:dyDescent="0.25">
      <c r="A89" s="4">
        <v>3</v>
      </c>
      <c r="B89" s="1" t="s">
        <v>29</v>
      </c>
      <c r="C89" s="3"/>
      <c r="D89" s="3"/>
      <c r="E89" s="3">
        <v>286250</v>
      </c>
      <c r="F89" s="3">
        <v>150000</v>
      </c>
      <c r="G89" s="3">
        <v>150000</v>
      </c>
    </row>
    <row r="90" spans="1:7" x14ac:dyDescent="0.25">
      <c r="A90" s="4">
        <v>31</v>
      </c>
      <c r="B90" s="1" t="s">
        <v>18</v>
      </c>
      <c r="C90" s="3"/>
      <c r="D90" s="3"/>
      <c r="E90" s="3">
        <v>286250</v>
      </c>
      <c r="F90" s="3">
        <v>150000</v>
      </c>
      <c r="G90" s="3">
        <v>150000</v>
      </c>
    </row>
    <row r="91" spans="1:7" x14ac:dyDescent="0.25">
      <c r="A91" s="10" t="s">
        <v>38</v>
      </c>
      <c r="B91" s="8" t="s">
        <v>39</v>
      </c>
      <c r="C91" s="9"/>
      <c r="D91" s="9"/>
      <c r="E91" s="9">
        <v>342641.82298000006</v>
      </c>
      <c r="F91" s="9">
        <v>113976.96999999999</v>
      </c>
      <c r="G91" s="9">
        <v>37993</v>
      </c>
    </row>
    <row r="92" spans="1:7" x14ac:dyDescent="0.25">
      <c r="A92" s="12">
        <v>5011</v>
      </c>
      <c r="B92" s="13" t="s">
        <v>42</v>
      </c>
      <c r="C92" s="14"/>
      <c r="D92" s="14"/>
      <c r="E92" s="14">
        <f>E93+E96</f>
        <v>342641.82298000006</v>
      </c>
      <c r="F92" s="14">
        <f t="shared" ref="F92:G92" si="34">F93+F96</f>
        <v>113976.96999999999</v>
      </c>
      <c r="G92" s="14">
        <f t="shared" si="34"/>
        <v>37993</v>
      </c>
    </row>
    <row r="93" spans="1:7" x14ac:dyDescent="0.25">
      <c r="A93" s="4">
        <v>3</v>
      </c>
      <c r="B93" s="1" t="s">
        <v>29</v>
      </c>
      <c r="C93" s="3"/>
      <c r="D93" s="3"/>
      <c r="E93" s="3">
        <f>E94+E95</f>
        <v>321641.82298000006</v>
      </c>
      <c r="F93" s="3">
        <f t="shared" ref="F93:G93" si="35">F94+F95</f>
        <v>113976.96999999999</v>
      </c>
      <c r="G93" s="3">
        <f t="shared" si="35"/>
        <v>37993</v>
      </c>
    </row>
    <row r="94" spans="1:7" x14ac:dyDescent="0.25">
      <c r="A94" s="4">
        <v>31</v>
      </c>
      <c r="B94" s="1" t="s">
        <v>18</v>
      </c>
      <c r="C94" s="3"/>
      <c r="D94" s="3"/>
      <c r="E94" s="3">
        <v>96418</v>
      </c>
      <c r="F94" s="3">
        <v>58</v>
      </c>
      <c r="G94" s="3">
        <v>0</v>
      </c>
    </row>
    <row r="95" spans="1:7" x14ac:dyDescent="0.25">
      <c r="A95" s="4">
        <v>32</v>
      </c>
      <c r="B95" s="1" t="s">
        <v>17</v>
      </c>
      <c r="C95" s="3"/>
      <c r="D95" s="3"/>
      <c r="E95" s="3">
        <v>225223.82298000003</v>
      </c>
      <c r="F95" s="3">
        <v>113918.96999999999</v>
      </c>
      <c r="G95" s="3">
        <v>37993</v>
      </c>
    </row>
    <row r="96" spans="1:7" x14ac:dyDescent="0.25">
      <c r="A96" s="4">
        <v>4</v>
      </c>
      <c r="B96" s="1" t="s">
        <v>31</v>
      </c>
      <c r="C96" s="3"/>
      <c r="D96" s="3"/>
      <c r="E96" s="3">
        <f>E97</f>
        <v>21000</v>
      </c>
      <c r="F96" s="3">
        <f t="shared" ref="F96:G96" si="36">F97</f>
        <v>0</v>
      </c>
      <c r="G96" s="3">
        <f t="shared" si="36"/>
        <v>0</v>
      </c>
    </row>
    <row r="97" spans="1:7" x14ac:dyDescent="0.25">
      <c r="A97" s="4">
        <v>42</v>
      </c>
      <c r="B97" s="1" t="s">
        <v>21</v>
      </c>
      <c r="C97" s="3"/>
      <c r="D97" s="3"/>
      <c r="E97" s="3">
        <v>21000</v>
      </c>
      <c r="F97" s="3">
        <v>0</v>
      </c>
      <c r="G97" s="3">
        <v>0</v>
      </c>
    </row>
    <row r="98" spans="1:7" x14ac:dyDescent="0.25">
      <c r="A98" s="10" t="s">
        <v>40</v>
      </c>
      <c r="B98" s="8" t="s">
        <v>41</v>
      </c>
      <c r="C98" s="9"/>
      <c r="D98" s="9"/>
      <c r="E98" s="9">
        <f>E99+E103</f>
        <v>276300</v>
      </c>
      <c r="F98" s="9">
        <f t="shared" ref="F98:G98" si="37">F99+F103</f>
        <v>276300</v>
      </c>
      <c r="G98" s="9">
        <f t="shared" si="37"/>
        <v>276300</v>
      </c>
    </row>
    <row r="99" spans="1:7" x14ac:dyDescent="0.25">
      <c r="A99" s="12">
        <v>581</v>
      </c>
      <c r="B99" s="13" t="s">
        <v>8</v>
      </c>
      <c r="C99" s="14"/>
      <c r="D99" s="14"/>
      <c r="E99" s="14">
        <f>E100</f>
        <v>161100</v>
      </c>
      <c r="F99" s="14">
        <f t="shared" ref="F99:G99" si="38">F100</f>
        <v>0</v>
      </c>
      <c r="G99" s="14">
        <f t="shared" si="38"/>
        <v>0</v>
      </c>
    </row>
    <row r="100" spans="1:7" x14ac:dyDescent="0.25">
      <c r="A100" s="4">
        <v>3</v>
      </c>
      <c r="B100" s="1" t="s">
        <v>29</v>
      </c>
      <c r="C100" s="3"/>
      <c r="D100" s="3"/>
      <c r="E100" s="3">
        <f>E101+E102</f>
        <v>161100</v>
      </c>
      <c r="F100" s="3">
        <f t="shared" ref="F100:G100" si="39">F101+F102</f>
        <v>0</v>
      </c>
      <c r="G100" s="3">
        <f t="shared" si="39"/>
        <v>0</v>
      </c>
    </row>
    <row r="101" spans="1:7" x14ac:dyDescent="0.25">
      <c r="A101" s="4">
        <v>31</v>
      </c>
      <c r="B101" s="1" t="s">
        <v>18</v>
      </c>
      <c r="C101" s="3"/>
      <c r="D101" s="3"/>
      <c r="E101" s="3">
        <v>112770</v>
      </c>
      <c r="F101" s="3">
        <v>0</v>
      </c>
      <c r="G101" s="3">
        <v>0</v>
      </c>
    </row>
    <row r="102" spans="1:7" x14ac:dyDescent="0.25">
      <c r="A102" s="4">
        <v>32</v>
      </c>
      <c r="B102" s="1" t="s">
        <v>17</v>
      </c>
      <c r="C102" s="3"/>
      <c r="D102" s="3"/>
      <c r="E102" s="3">
        <v>48330</v>
      </c>
      <c r="F102" s="3">
        <v>0</v>
      </c>
      <c r="G102" s="3">
        <v>0</v>
      </c>
    </row>
    <row r="103" spans="1:7" x14ac:dyDescent="0.25">
      <c r="A103" s="12">
        <v>5011</v>
      </c>
      <c r="B103" s="13" t="s">
        <v>42</v>
      </c>
      <c r="C103" s="14"/>
      <c r="D103" s="14"/>
      <c r="E103" s="14">
        <v>115200</v>
      </c>
      <c r="F103" s="14">
        <v>276300</v>
      </c>
      <c r="G103" s="14">
        <v>276300</v>
      </c>
    </row>
    <row r="104" spans="1:7" x14ac:dyDescent="0.25">
      <c r="A104" s="4">
        <v>3</v>
      </c>
      <c r="B104" s="1" t="s">
        <v>29</v>
      </c>
      <c r="C104" s="3"/>
      <c r="D104" s="3"/>
      <c r="E104" s="3">
        <f>E105+E106</f>
        <v>115200</v>
      </c>
      <c r="F104" s="3">
        <f t="shared" ref="F104:G104" si="40">F105+F106</f>
        <v>276300</v>
      </c>
      <c r="G104" s="3">
        <f t="shared" si="40"/>
        <v>276300</v>
      </c>
    </row>
    <row r="105" spans="1:7" x14ac:dyDescent="0.25">
      <c r="A105" s="4">
        <v>31</v>
      </c>
      <c r="B105" s="1" t="s">
        <v>18</v>
      </c>
      <c r="C105" s="3"/>
      <c r="D105" s="3"/>
      <c r="E105" s="3">
        <v>80640</v>
      </c>
      <c r="F105" s="3">
        <v>193410</v>
      </c>
      <c r="G105" s="3">
        <v>193410</v>
      </c>
    </row>
    <row r="106" spans="1:7" x14ac:dyDescent="0.25">
      <c r="A106" s="4">
        <v>32</v>
      </c>
      <c r="B106" s="1" t="s">
        <v>17</v>
      </c>
      <c r="C106" s="3"/>
      <c r="D106" s="3"/>
      <c r="E106" s="3">
        <v>34560</v>
      </c>
      <c r="F106" s="3">
        <v>82890</v>
      </c>
      <c r="G106" s="3">
        <v>82890</v>
      </c>
    </row>
    <row r="107" spans="1:7" x14ac:dyDescent="0.25">
      <c r="A107" s="10" t="s">
        <v>52</v>
      </c>
      <c r="B107" s="8" t="s">
        <v>53</v>
      </c>
      <c r="C107" s="9"/>
      <c r="D107" s="9"/>
      <c r="E107" s="9">
        <f>E108</f>
        <v>926799</v>
      </c>
      <c r="F107" s="9">
        <f t="shared" ref="F107:G108" si="41">F108</f>
        <v>0</v>
      </c>
      <c r="G107" s="9">
        <f>G108</f>
        <v>0</v>
      </c>
    </row>
    <row r="108" spans="1:7" x14ac:dyDescent="0.25">
      <c r="A108" s="4">
        <v>3</v>
      </c>
      <c r="B108" s="1" t="s">
        <v>29</v>
      </c>
      <c r="C108" s="3"/>
      <c r="D108" s="3"/>
      <c r="E108" s="3">
        <f>E109</f>
        <v>926799</v>
      </c>
      <c r="F108" s="3">
        <f t="shared" si="41"/>
        <v>0</v>
      </c>
      <c r="G108" s="3">
        <f t="shared" si="41"/>
        <v>0</v>
      </c>
    </row>
    <row r="109" spans="1:7" x14ac:dyDescent="0.25">
      <c r="A109" s="4">
        <v>32</v>
      </c>
      <c r="B109" s="1" t="s">
        <v>17</v>
      </c>
      <c r="C109" s="3"/>
      <c r="D109" s="3"/>
      <c r="E109" s="3">
        <v>926799</v>
      </c>
      <c r="F109" s="3">
        <v>0</v>
      </c>
      <c r="G109" s="3">
        <v>0</v>
      </c>
    </row>
    <row r="110" spans="1:7" x14ac:dyDescent="0.25">
      <c r="A110" s="10" t="s">
        <v>44</v>
      </c>
      <c r="B110" s="8" t="s">
        <v>45</v>
      </c>
      <c r="C110" s="9"/>
      <c r="D110" s="9"/>
      <c r="E110" s="9">
        <f>E111</f>
        <v>527823</v>
      </c>
      <c r="F110" s="9">
        <f t="shared" ref="F110:G110" si="42">F111</f>
        <v>0</v>
      </c>
      <c r="G110" s="9">
        <f t="shared" si="42"/>
        <v>0</v>
      </c>
    </row>
    <row r="111" spans="1:7" x14ac:dyDescent="0.25">
      <c r="A111" s="12">
        <v>581</v>
      </c>
      <c r="B111" s="13" t="s">
        <v>8</v>
      </c>
      <c r="C111" s="14"/>
      <c r="D111" s="14"/>
      <c r="E111" s="14">
        <f>E112+E115</f>
        <v>527823</v>
      </c>
      <c r="F111" s="14">
        <f t="shared" ref="F111:G111" si="43">F112+F115</f>
        <v>0</v>
      </c>
      <c r="G111" s="14">
        <f t="shared" si="43"/>
        <v>0</v>
      </c>
    </row>
    <row r="112" spans="1:7" x14ac:dyDescent="0.25">
      <c r="A112" s="4">
        <v>3</v>
      </c>
      <c r="B112" s="1" t="s">
        <v>29</v>
      </c>
      <c r="C112" s="3"/>
      <c r="D112" s="3"/>
      <c r="E112" s="3">
        <f>E113+E114</f>
        <v>476543.43790905009</v>
      </c>
      <c r="F112" s="3">
        <f t="shared" ref="F112:G112" si="44">F113+F114</f>
        <v>0</v>
      </c>
      <c r="G112" s="3">
        <f t="shared" si="44"/>
        <v>0</v>
      </c>
    </row>
    <row r="113" spans="1:7" x14ac:dyDescent="0.25">
      <c r="A113" s="4">
        <v>31</v>
      </c>
      <c r="B113" s="1" t="s">
        <v>18</v>
      </c>
      <c r="C113" s="3"/>
      <c r="D113" s="3"/>
      <c r="E113" s="3">
        <v>192246.56332339224</v>
      </c>
      <c r="F113" s="3">
        <v>0</v>
      </c>
      <c r="G113" s="3">
        <v>0</v>
      </c>
    </row>
    <row r="114" spans="1:7" x14ac:dyDescent="0.25">
      <c r="A114" s="4">
        <v>32</v>
      </c>
      <c r="B114" s="1" t="s">
        <v>17</v>
      </c>
      <c r="C114" s="3"/>
      <c r="D114" s="3"/>
      <c r="E114" s="3">
        <v>284296.87458565785</v>
      </c>
      <c r="F114" s="3">
        <v>0</v>
      </c>
      <c r="G114" s="3">
        <v>0</v>
      </c>
    </row>
    <row r="115" spans="1:7" x14ac:dyDescent="0.25">
      <c r="A115" s="4">
        <v>4</v>
      </c>
      <c r="B115" s="1" t="s">
        <v>31</v>
      </c>
      <c r="C115" s="3"/>
      <c r="D115" s="3"/>
      <c r="E115" s="3">
        <f>E116</f>
        <v>51279.562090949861</v>
      </c>
      <c r="F115" s="3">
        <f t="shared" ref="F115:G115" si="45">F116</f>
        <v>0</v>
      </c>
      <c r="G115" s="3">
        <f t="shared" si="45"/>
        <v>0</v>
      </c>
    </row>
    <row r="116" spans="1:7" x14ac:dyDescent="0.25">
      <c r="A116" s="4">
        <v>41</v>
      </c>
      <c r="B116" s="1" t="s">
        <v>24</v>
      </c>
      <c r="C116" s="3"/>
      <c r="D116" s="3"/>
      <c r="E116" s="3">
        <v>51279.562090949861</v>
      </c>
      <c r="F116" s="3">
        <v>0</v>
      </c>
      <c r="G116" s="3">
        <v>0</v>
      </c>
    </row>
  </sheetData>
  <mergeCells count="1">
    <mergeCell ref="A3:B3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Header>&amp;LPrivitak 1b - Posebni dio financijskog plana za razdoblje 2026.-2028.</oddHeader>
    <oddFooter>&amp;LSveučilište u Zagrebu, Fakultet strojarstva i brodogradnje&amp;R&amp;P/&amp;N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8AF6B817E4B344BFFDCC97CBDB3EE5" ma:contentTypeVersion="10" ma:contentTypeDescription="Create a new document." ma:contentTypeScope="" ma:versionID="1fff90519542c208eab943e53e70dab2">
  <xsd:schema xmlns:xsd="http://www.w3.org/2001/XMLSchema" xmlns:xs="http://www.w3.org/2001/XMLSchema" xmlns:p="http://schemas.microsoft.com/office/2006/metadata/properties" xmlns:ns3="86a76af9-5ab6-4c48-b433-4b99fd0dbf0a" targetNamespace="http://schemas.microsoft.com/office/2006/metadata/properties" ma:root="true" ma:fieldsID="034fc5a7bc97ae077fcf2ba814c969c7" ns3:_="">
    <xsd:import namespace="86a76af9-5ab6-4c48-b433-4b99fd0dbf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76af9-5ab6-4c48-b433-4b99fd0dbf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a76af9-5ab6-4c48-b433-4b99fd0dbf0a" xsi:nil="true"/>
  </documentManagement>
</p:properties>
</file>

<file path=customXml/itemProps1.xml><?xml version="1.0" encoding="utf-8"?>
<ds:datastoreItem xmlns:ds="http://schemas.openxmlformats.org/officeDocument/2006/customXml" ds:itemID="{5D1D4EE3-93E1-4C47-BF14-F8293E5A11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31733D-BFE1-4FCF-8436-29FE1B892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76af9-5ab6-4c48-b433-4b99fd0db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6414F7-E094-424B-B072-44DCEDD513F6}">
  <ds:schemaRefs>
    <ds:schemaRef ds:uri="http://purl.org/dc/dcmitype/"/>
    <ds:schemaRef ds:uri="http://schemas.microsoft.com/office/2006/metadata/properties"/>
    <ds:schemaRef ds:uri="86a76af9-5ab6-4c48-b433-4b99fd0dbf0a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FSB - Posebni dio</vt:lpstr>
      <vt:lpstr>'FSB - Posebni dio'!Print_Area</vt:lpstr>
      <vt:lpstr>'FSB - 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Morana Jerković</cp:lastModifiedBy>
  <cp:lastPrinted>2025-12-21T16:11:51Z</cp:lastPrinted>
  <dcterms:created xsi:type="dcterms:W3CDTF">2022-10-31T10:11:38Z</dcterms:created>
  <dcterms:modified xsi:type="dcterms:W3CDTF">2025-12-23T08:14:53Z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  <property fmtid="{D5CDD505-2E9C-101B-9397-08002B2CF9AE}" pid="3" name="ContentTypeId">
    <vt:lpwstr>0x0101005D8AF6B817E4B344BFFDCC97CBDB3EE5</vt:lpwstr>
  </property>
</Properties>
</file>