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mihaljevic\Documents\Rebalansi -izvršenje\Rebalans 2023\Konačno izvršenje 2023 za MZO\"/>
    </mc:Choice>
  </mc:AlternateContent>
  <bookViews>
    <workbookView xWindow="-120" yWindow="-120" windowWidth="24240" windowHeight="13140"/>
  </bookViews>
  <sheets>
    <sheet name="Posebni dio FSB" sheetId="7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8" i="7" l="1"/>
  <c r="E337" i="7"/>
  <c r="E336" i="7"/>
  <c r="E335" i="7"/>
  <c r="E334" i="7"/>
  <c r="E333" i="7"/>
  <c r="E332" i="7"/>
  <c r="E331" i="7"/>
  <c r="E330" i="7"/>
  <c r="E329" i="7"/>
  <c r="E328" i="7"/>
  <c r="E326" i="7"/>
  <c r="E325" i="7"/>
  <c r="E324" i="7"/>
  <c r="E323" i="7"/>
  <c r="E322" i="7"/>
  <c r="E321" i="7"/>
  <c r="E320" i="7"/>
  <c r="E319" i="7"/>
  <c r="E318" i="7"/>
  <c r="E315" i="7"/>
  <c r="E314" i="7"/>
  <c r="E313" i="7"/>
  <c r="E312" i="7"/>
  <c r="E311" i="7"/>
  <c r="E309" i="7"/>
  <c r="E308" i="7"/>
  <c r="E307" i="7"/>
  <c r="E306" i="7"/>
  <c r="E305" i="7"/>
  <c r="E304" i="7"/>
  <c r="E303" i="7"/>
  <c r="E302" i="7"/>
  <c r="E301" i="7"/>
  <c r="E300" i="7"/>
  <c r="E299" i="7"/>
  <c r="E298" i="7"/>
  <c r="E297" i="7"/>
  <c r="E296" i="7"/>
  <c r="E295" i="7"/>
  <c r="E294" i="7"/>
  <c r="E293" i="7"/>
  <c r="E292" i="7"/>
  <c r="E291" i="7"/>
  <c r="E290" i="7"/>
  <c r="E289" i="7"/>
  <c r="E288" i="7"/>
  <c r="E287" i="7"/>
  <c r="E285" i="7"/>
  <c r="E284" i="7"/>
  <c r="E283" i="7"/>
  <c r="E280" i="7"/>
  <c r="E279" i="7"/>
  <c r="E278" i="7"/>
  <c r="E277" i="7"/>
  <c r="E276" i="7"/>
  <c r="E275" i="7"/>
  <c r="E273" i="7"/>
  <c r="E272" i="7"/>
  <c r="E271" i="7"/>
  <c r="E270" i="7"/>
  <c r="E269" i="7"/>
  <c r="E268" i="7"/>
  <c r="E267" i="7"/>
  <c r="E266" i="7"/>
  <c r="E265" i="7"/>
  <c r="E264" i="7"/>
  <c r="E263" i="7"/>
  <c r="E262" i="7"/>
  <c r="E261" i="7"/>
  <c r="E260" i="7"/>
  <c r="E259" i="7"/>
  <c r="E258" i="7"/>
  <c r="E257" i="7"/>
  <c r="E256" i="7"/>
  <c r="E255" i="7"/>
  <c r="E254" i="7"/>
  <c r="E253" i="7"/>
  <c r="E252" i="7"/>
  <c r="E251" i="7"/>
  <c r="E250" i="7"/>
  <c r="E249" i="7"/>
  <c r="E247" i="7"/>
  <c r="E246" i="7"/>
  <c r="E245" i="7"/>
  <c r="E242" i="7"/>
  <c r="E241" i="7"/>
  <c r="E240" i="7"/>
  <c r="E239" i="7"/>
  <c r="E238" i="7"/>
  <c r="E237" i="7"/>
  <c r="E235" i="7"/>
  <c r="E234" i="7"/>
  <c r="E233" i="7"/>
  <c r="E232" i="7"/>
  <c r="E231" i="7"/>
  <c r="E230" i="7"/>
  <c r="E228" i="7"/>
  <c r="E227" i="7"/>
  <c r="E226" i="7"/>
  <c r="E225" i="7"/>
  <c r="E224" i="7"/>
  <c r="E223" i="7"/>
  <c r="E222" i="7"/>
  <c r="E221" i="7"/>
  <c r="E220" i="7"/>
  <c r="E219" i="7"/>
  <c r="E218" i="7"/>
  <c r="E217" i="7"/>
  <c r="E216" i="7"/>
  <c r="E215" i="7"/>
  <c r="E214" i="7"/>
  <c r="E213" i="7"/>
  <c r="E212" i="7"/>
  <c r="E211" i="7"/>
  <c r="E210" i="7"/>
  <c r="E208" i="7"/>
  <c r="E207" i="7"/>
  <c r="E206" i="7"/>
  <c r="E203" i="7"/>
  <c r="E202" i="7"/>
  <c r="E201" i="7"/>
  <c r="E200" i="7"/>
  <c r="E199" i="7"/>
  <c r="E198" i="7"/>
  <c r="E197" i="7"/>
  <c r="E196" i="7"/>
  <c r="E194" i="7"/>
  <c r="E193" i="7"/>
  <c r="E191" i="7"/>
  <c r="E190" i="7"/>
  <c r="E189" i="7"/>
  <c r="E188" i="7"/>
  <c r="E187" i="7"/>
  <c r="E186" i="7"/>
  <c r="E185" i="7"/>
  <c r="E184" i="7"/>
  <c r="E183" i="7"/>
  <c r="E182" i="7"/>
  <c r="E181" i="7"/>
  <c r="E180" i="7"/>
  <c r="E179" i="7"/>
  <c r="E178" i="7"/>
  <c r="E177" i="7"/>
  <c r="E176" i="7"/>
  <c r="E175" i="7"/>
  <c r="E174" i="7"/>
  <c r="E173" i="7"/>
  <c r="E172" i="7"/>
  <c r="E171" i="7"/>
  <c r="E170" i="7"/>
  <c r="E169" i="7"/>
  <c r="E168" i="7"/>
  <c r="E167" i="7"/>
  <c r="E166" i="7"/>
  <c r="E164" i="7"/>
  <c r="E163" i="7"/>
  <c r="E162" i="7"/>
  <c r="E159" i="7"/>
  <c r="E158" i="7"/>
  <c r="E157" i="7"/>
  <c r="E156" i="7"/>
  <c r="E154" i="7"/>
  <c r="E153" i="7"/>
  <c r="E152" i="7"/>
  <c r="E151" i="7"/>
  <c r="E150" i="7"/>
  <c r="E149" i="7"/>
  <c r="E148" i="7"/>
  <c r="E147" i="7"/>
  <c r="E146" i="7"/>
  <c r="E145" i="7"/>
  <c r="E144" i="7"/>
  <c r="E143" i="7"/>
  <c r="E142" i="7"/>
  <c r="E141" i="7"/>
  <c r="E140" i="7"/>
  <c r="E139" i="7"/>
  <c r="E138" i="7"/>
  <c r="E137" i="7"/>
  <c r="E136" i="7"/>
  <c r="E135" i="7"/>
  <c r="E134" i="7"/>
  <c r="E133" i="7"/>
  <c r="E132" i="7"/>
  <c r="E131" i="7"/>
  <c r="E130" i="7"/>
  <c r="E129" i="7"/>
  <c r="E128" i="7"/>
  <c r="E127" i="7"/>
  <c r="E126" i="7"/>
  <c r="E125" i="7"/>
  <c r="E123" i="7"/>
  <c r="E122" i="7"/>
  <c r="E121" i="7"/>
  <c r="E118" i="7"/>
  <c r="E117" i="7"/>
  <c r="E116" i="7"/>
  <c r="E115" i="7"/>
  <c r="E114" i="7"/>
  <c r="E113" i="7"/>
  <c r="E112" i="7"/>
  <c r="E111" i="7"/>
  <c r="E109" i="7"/>
  <c r="E108" i="7"/>
  <c r="E107" i="7"/>
  <c r="E106" i="7"/>
  <c r="E105" i="7"/>
  <c r="E104" i="7"/>
  <c r="E103" i="7"/>
  <c r="E102" i="7"/>
  <c r="E101" i="7"/>
  <c r="E100" i="7"/>
  <c r="E98" i="7"/>
  <c r="E97" i="7"/>
  <c r="E96" i="7"/>
  <c r="E95" i="7"/>
  <c r="E94" i="7"/>
  <c r="E93" i="7"/>
  <c r="E92" i="7"/>
  <c r="E91" i="7"/>
  <c r="E90" i="7"/>
  <c r="E89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2" i="7"/>
  <c r="E71" i="7"/>
  <c r="E70" i="7"/>
  <c r="E69" i="7"/>
  <c r="E65" i="7"/>
  <c r="E64" i="7"/>
  <c r="E63" i="7"/>
  <c r="E62" i="7"/>
  <c r="E61" i="7"/>
  <c r="E59" i="7"/>
  <c r="E58" i="7"/>
  <c r="E57" i="7"/>
  <c r="E56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3" i="7"/>
  <c r="E32" i="7"/>
  <c r="E31" i="7"/>
  <c r="E28" i="7"/>
  <c r="E27" i="7"/>
  <c r="E26" i="7"/>
  <c r="E25" i="7"/>
  <c r="E23" i="7"/>
  <c r="E22" i="7"/>
  <c r="E21" i="7"/>
  <c r="E20" i="7"/>
  <c r="E17" i="7"/>
  <c r="E5" i="7"/>
  <c r="E15" i="7"/>
  <c r="E14" i="7"/>
  <c r="E13" i="7"/>
  <c r="E12" i="7"/>
  <c r="E11" i="7"/>
  <c r="E10" i="7"/>
  <c r="E9" i="7"/>
  <c r="E8" i="7"/>
  <c r="E7" i="7"/>
  <c r="E6" i="7"/>
  <c r="E4" i="7"/>
  <c r="C16" i="7"/>
  <c r="D16" i="7"/>
  <c r="E16" i="7" s="1"/>
  <c r="D327" i="7" l="1"/>
  <c r="C327" i="7"/>
  <c r="D317" i="7"/>
  <c r="C317" i="7"/>
  <c r="C316" i="7" s="1"/>
  <c r="D316" i="7" l="1"/>
  <c r="E316" i="7" s="1"/>
  <c r="E317" i="7"/>
  <c r="E327" i="7"/>
  <c r="D310" i="7"/>
  <c r="E310" i="7" s="1"/>
  <c r="C310" i="7"/>
  <c r="D286" i="7"/>
  <c r="E286" i="7" s="1"/>
  <c r="C286" i="7"/>
  <c r="D274" i="7"/>
  <c r="E274" i="7" s="1"/>
  <c r="C274" i="7"/>
  <c r="D248" i="7"/>
  <c r="E248" i="7" s="1"/>
  <c r="C248" i="7"/>
  <c r="D236" i="7"/>
  <c r="E236" i="7" s="1"/>
  <c r="C236" i="7"/>
  <c r="D229" i="7"/>
  <c r="E229" i="7" s="1"/>
  <c r="C229" i="7"/>
  <c r="D209" i="7"/>
  <c r="E209" i="7" s="1"/>
  <c r="C209" i="7"/>
  <c r="D205" i="7"/>
  <c r="C205" i="7"/>
  <c r="C204" i="7" s="1"/>
  <c r="D195" i="7"/>
  <c r="E195" i="7" s="1"/>
  <c r="C195" i="7"/>
  <c r="D192" i="7"/>
  <c r="E192" i="7" s="1"/>
  <c r="D165" i="7"/>
  <c r="C165" i="7"/>
  <c r="D161" i="7"/>
  <c r="C161" i="7"/>
  <c r="C160" i="7" s="1"/>
  <c r="D282" i="7"/>
  <c r="C282" i="7"/>
  <c r="D204" i="7" l="1"/>
  <c r="E204" i="7" s="1"/>
  <c r="E205" i="7"/>
  <c r="E282" i="7"/>
  <c r="E161" i="7"/>
  <c r="E165" i="7"/>
  <c r="D281" i="7"/>
  <c r="E281" i="7" s="1"/>
  <c r="D160" i="7"/>
  <c r="E160" i="7" s="1"/>
  <c r="D244" i="7"/>
  <c r="C244" i="7"/>
  <c r="C243" i="7" s="1"/>
  <c r="D243" i="7" l="1"/>
  <c r="E243" i="7" s="1"/>
  <c r="E244" i="7"/>
  <c r="D155" i="7"/>
  <c r="C155" i="7"/>
  <c r="D124" i="7"/>
  <c r="C124" i="7"/>
  <c r="D120" i="7"/>
  <c r="C120" i="7"/>
  <c r="C119" i="7" s="1"/>
  <c r="D110" i="7"/>
  <c r="C110" i="7"/>
  <c r="D99" i="7"/>
  <c r="E99" i="7" s="1"/>
  <c r="D73" i="7"/>
  <c r="E73" i="7" s="1"/>
  <c r="C73" i="7"/>
  <c r="E110" i="7" l="1"/>
  <c r="D119" i="7"/>
  <c r="E119" i="7" s="1"/>
  <c r="E120" i="7"/>
  <c r="E124" i="7"/>
  <c r="E155" i="7"/>
  <c r="D68" i="7"/>
  <c r="C68" i="7"/>
  <c r="C67" i="7" s="1"/>
  <c r="C66" i="7" s="1"/>
  <c r="D60" i="7"/>
  <c r="E60" i="7" s="1"/>
  <c r="C60" i="7"/>
  <c r="D55" i="7"/>
  <c r="E55" i="7" s="1"/>
  <c r="C55" i="7"/>
  <c r="D35" i="7"/>
  <c r="C35" i="7"/>
  <c r="C34" i="7" s="1"/>
  <c r="D30" i="7"/>
  <c r="C30" i="7"/>
  <c r="C29" i="7" s="1"/>
  <c r="D29" i="7" l="1"/>
  <c r="E29" i="7" s="1"/>
  <c r="E30" i="7"/>
  <c r="D34" i="7"/>
  <c r="E34" i="7" s="1"/>
  <c r="E35" i="7"/>
  <c r="D67" i="7"/>
  <c r="E68" i="7"/>
  <c r="D24" i="7"/>
  <c r="C24" i="7"/>
  <c r="C18" i="7" s="1"/>
  <c r="D19" i="7"/>
  <c r="E19" i="7" s="1"/>
  <c r="E24" i="7" l="1"/>
  <c r="D66" i="7"/>
  <c r="E66" i="7" s="1"/>
  <c r="E67" i="7"/>
  <c r="D18" i="7"/>
  <c r="E18" i="7" s="1"/>
</calcChain>
</file>

<file path=xl/sharedStrings.xml><?xml version="1.0" encoding="utf-8"?>
<sst xmlns="http://schemas.openxmlformats.org/spreadsheetml/2006/main" count="350" uniqueCount="116">
  <si>
    <t>A621001</t>
  </si>
  <si>
    <t>REDOVNA DJELATNOST SVEUČILIŠTA U ZAGREBU</t>
  </si>
  <si>
    <t>Opći prihodi i primici</t>
  </si>
  <si>
    <t>Sredstva učešća za pomoći</t>
  </si>
  <si>
    <t>A621181</t>
  </si>
  <si>
    <t>PRAVOMOĆNE SUDSKE PRESUDE</t>
  </si>
  <si>
    <t>A622122</t>
  </si>
  <si>
    <t>PROGRAMSKO FINANCIRANJE JAVNIH VISOKIH UČILIŠTA</t>
  </si>
  <si>
    <t>Ostali prihodi za posebne namjene</t>
  </si>
  <si>
    <t>Pomoći EU</t>
  </si>
  <si>
    <t>Ostale pomoći</t>
  </si>
  <si>
    <t>Donacije</t>
  </si>
  <si>
    <t>31</t>
  </si>
  <si>
    <t>Vlastiti prihodi</t>
  </si>
  <si>
    <t>A679078</t>
  </si>
  <si>
    <t>EU PROJEKTI SVEUČILIŠTA U ZAGREBU (IZ EVIDENCIJSKIH PRIHODA)</t>
  </si>
  <si>
    <t>Mehanizam za oporavak i otpornost</t>
  </si>
  <si>
    <t>K679116</t>
  </si>
  <si>
    <t>Europski fond za regionalni razvoj (ERDF)</t>
  </si>
  <si>
    <t>Fond solidarnosti Europske unije – potres</t>
  </si>
  <si>
    <t>32</t>
  </si>
  <si>
    <t>11</t>
  </si>
  <si>
    <t>Materijalni rashodi</t>
  </si>
  <si>
    <t>Rashodi za zaposlene</t>
  </si>
  <si>
    <t>Financijski rashodi</t>
  </si>
  <si>
    <t>Naknade građanima i kućanstvima na temelju osiguranja i druge naknade</t>
  </si>
  <si>
    <t>Rashodi za nabavu proizvedene dugotrajne imovine</t>
  </si>
  <si>
    <t>Pomoći dane u inozemstvo i unutar općeg proračuna</t>
  </si>
  <si>
    <t>Ostali rashodi</t>
  </si>
  <si>
    <t>Rashodi za nabavu neproizvedene dugotrajne imovine</t>
  </si>
  <si>
    <t>VISOKO OBRAZOVANJE</t>
  </si>
  <si>
    <t>TEKUĆI PLAN
2023.</t>
  </si>
  <si>
    <t>Prihodi od nefinancijske imovine</t>
  </si>
  <si>
    <t>Obnova zgrada oštećenih u potresu s energetskom obnovom</t>
  </si>
  <si>
    <t>K679084</t>
  </si>
  <si>
    <t>FAKULTET STROJARSTVA  BRODOGRADNJE</t>
  </si>
  <si>
    <t>Plaće za redovan rad</t>
  </si>
  <si>
    <t>Plaće za posebne uvjete rada</t>
  </si>
  <si>
    <t>Doprinos za obavezno zdravstveno osiguranje</t>
  </si>
  <si>
    <t>Naknade za prijevoz, za rad na terenu i odvojeni život</t>
  </si>
  <si>
    <t>Zdravstvene i veterinarske usluge</t>
  </si>
  <si>
    <t>Pristojbe i naknade</t>
  </si>
  <si>
    <t>Službena putovanja</t>
  </si>
  <si>
    <t>Stručno usavršavanje zaposlenika</t>
  </si>
  <si>
    <t>Uredski materijal i ostali materijalni rashodia</t>
  </si>
  <si>
    <t>Materijal i sirovine</t>
  </si>
  <si>
    <t>Energiija</t>
  </si>
  <si>
    <t>Materijal i dijjelovi za tekuće i investicijsko održavanje</t>
  </si>
  <si>
    <t>Sitni inventar i auto gume</t>
  </si>
  <si>
    <t>Služben, radna i zaštitna odjeća i obuća</t>
  </si>
  <si>
    <t>Usluge telefona, pošta i prijevoza</t>
  </si>
  <si>
    <t>Usluge tekućeg i investicijskog održavanja</t>
  </si>
  <si>
    <t>Usluge promidžbe i informiranja</t>
  </si>
  <si>
    <t>Komunalne usluge</t>
  </si>
  <si>
    <t>Zakupnine i najamnine</t>
  </si>
  <si>
    <t>Intelektualne i osobne usluge</t>
  </si>
  <si>
    <t>Računalne usluge</t>
  </si>
  <si>
    <t>Ostale usluge</t>
  </si>
  <si>
    <t>Naknade troškova osobama</t>
  </si>
  <si>
    <t>Članarine</t>
  </si>
  <si>
    <t>Ostali nespomenuti rashodi poslovanja</t>
  </si>
  <si>
    <t>Negativne tečajne razlike i razlike zbog primjene valutne klauzule</t>
  </si>
  <si>
    <t>Zatezne kamate</t>
  </si>
  <si>
    <t>Tekuće donacije</t>
  </si>
  <si>
    <t>Uredska oprema i namještaj</t>
  </si>
  <si>
    <t>Medicinska i laboratorijska oprema</t>
  </si>
  <si>
    <t>Instrumenti i uređaji</t>
  </si>
  <si>
    <t>Uređaji,strojevi i oprema za ostale namjene</t>
  </si>
  <si>
    <t>Knjige</t>
  </si>
  <si>
    <t>Ostali rashodi za zaposlene</t>
  </si>
  <si>
    <t>Doprinos za obvezno osiguranje u slučaju nezaposlenosti</t>
  </si>
  <si>
    <t>Premije osigranja</t>
  </si>
  <si>
    <t>Reprezentacija</t>
  </si>
  <si>
    <t>Troškovi sudskih postupaka</t>
  </si>
  <si>
    <t>Kamate za primljene kredite i zajmove od kreditnih i ostalih financijskih institucija izvan javnog sektora</t>
  </si>
  <si>
    <t>Bankarske usluge i usluge platnog prometa</t>
  </si>
  <si>
    <t>Tekuće donacije u novcu</t>
  </si>
  <si>
    <t>Licence</t>
  </si>
  <si>
    <t>Poslovni objekti</t>
  </si>
  <si>
    <t>Komunikacijsak oprema</t>
  </si>
  <si>
    <t>Oprema za održavanje i zaštitu</t>
  </si>
  <si>
    <t>Instrumenti i uređaji i strojevi</t>
  </si>
  <si>
    <t>Prihodi za posebn namjene</t>
  </si>
  <si>
    <t>Doprinos za obvezno zdravstveno osiguranje i</t>
  </si>
  <si>
    <t xml:space="preserve"> Materijalni rashodi</t>
  </si>
  <si>
    <t>Energija</t>
  </si>
  <si>
    <t>Službena, radna i zaštitna odjeća i obuća</t>
  </si>
  <si>
    <t>Naknade troškova osobama izvan radnog odnosa</t>
  </si>
  <si>
    <t>Premije osiguranja</t>
  </si>
  <si>
    <t>Naknade građanima i kućanstvima u novcu</t>
  </si>
  <si>
    <t xml:space="preserve">Rashodi za nabavu neproizvedene dugotrajne imovine </t>
  </si>
  <si>
    <t>Materijal I sirovine</t>
  </si>
  <si>
    <t>Materijal I dijelovi za tekuće I investicijsko održavanje</t>
  </si>
  <si>
    <t>Sitan inventar I auto gume</t>
  </si>
  <si>
    <t>Tekući prijenosi između proračunskih korisnika istog proračuna temeljem prijensa EU sredstava</t>
  </si>
  <si>
    <t>Tekuće donacije iz EU sredstava</t>
  </si>
  <si>
    <t xml:space="preserve">Instrumenti, uređaji I strojevi </t>
  </si>
  <si>
    <t>Ulaganje u računalne programe</t>
  </si>
  <si>
    <t>Doprinos za obvezno zdravstveno osiguranje</t>
  </si>
  <si>
    <t>Uredski materijal I ostali materijalni rashodi</t>
  </si>
  <si>
    <t>Naknade građanima I kućanstvima u novcu</t>
  </si>
  <si>
    <t>Komunikacijska oprema</t>
  </si>
  <si>
    <t>Dopinosi za obvezno zdravstveno osiguranje</t>
  </si>
  <si>
    <t>Uredski materijal i ostali materijalni rashodi</t>
  </si>
  <si>
    <t xml:space="preserve">OSTVARENJE/IZVRŠENJE 2023.
</t>
  </si>
  <si>
    <t>Ulaganja u računalne programe</t>
  </si>
  <si>
    <t>A679088</t>
  </si>
  <si>
    <t>REDOVNA DJELATNOST SVEUČILIŠTA U ZAGREBU (IZ EVID.PRIHODA)</t>
  </si>
  <si>
    <t>OP KONKURENTNOST I KOHEZIJA</t>
  </si>
  <si>
    <t>EU - EFRR</t>
  </si>
  <si>
    <t>Materijal i dijelovi za tekuće i investicijsko održavanje</t>
  </si>
  <si>
    <t>OBNOVA INFRASTRUKTURE I OPREME U PODRUČJU OBRAZOVANJA OŠTEĆENE POTRESOM</t>
  </si>
  <si>
    <t xml:space="preserve">Fond solidarnosti Europske unije </t>
  </si>
  <si>
    <t>INDEKS 4/3</t>
  </si>
  <si>
    <t xml:space="preserve">Rashodi za zaposlene </t>
  </si>
  <si>
    <t>Obnova od potresa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</si>
</sst>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sz val="8"/>
      <name val="Arial"/>
      <family val="2"/>
    </font>
    <font>
      <b/>
      <sz val="10"/>
      <color indexed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1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3" tint="0.59996337778862885"/>
        <bgColor indexed="64"/>
      </patternFill>
    </fill>
  </fills>
  <borders count="1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2">
    <xf numFmtId="0" fontId="0" fillId="0" borderId="0"/>
    <xf numFmtId="0" fontId="1" fillId="2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0" fontId="2" fillId="4" borderId="1" applyNumberFormat="0" applyProtection="0">
      <alignment horizontal="left" vertical="center" wrapText="1" indent="1"/>
    </xf>
    <xf numFmtId="4" fontId="4" fillId="5" borderId="1" applyNumberFormat="0" applyProtection="0">
      <alignment vertical="center"/>
    </xf>
    <xf numFmtId="0" fontId="2" fillId="6" borderId="1" applyNumberFormat="0" applyProtection="0">
      <alignment horizontal="left" vertical="center" wrapText="1" indent="1"/>
    </xf>
    <xf numFmtId="0" fontId="2" fillId="3" borderId="1" applyNumberFormat="0" applyProtection="0">
      <alignment horizontal="left" vertical="center" wrapText="1" indent="1"/>
    </xf>
    <xf numFmtId="4" fontId="4" fillId="7" borderId="1" applyNumberFormat="0" applyProtection="0">
      <alignment horizontal="right" vertical="center"/>
    </xf>
    <xf numFmtId="4" fontId="5" fillId="5" borderId="1" applyNumberFormat="0" applyProtection="0">
      <alignment vertical="center"/>
    </xf>
    <xf numFmtId="4" fontId="4" fillId="5" borderId="1" applyNumberFormat="0" applyProtection="0">
      <alignment horizontal="left" vertical="center" indent="1"/>
    </xf>
    <xf numFmtId="4" fontId="4" fillId="5" borderId="1" applyNumberFormat="0" applyProtection="0">
      <alignment horizontal="left" vertical="center" indent="1"/>
    </xf>
    <xf numFmtId="4" fontId="4" fillId="8" borderId="1" applyNumberFormat="0" applyProtection="0">
      <alignment horizontal="right" vertical="center"/>
    </xf>
    <xf numFmtId="4" fontId="4" fillId="9" borderId="1" applyNumberFormat="0" applyProtection="0">
      <alignment horizontal="right" vertical="center"/>
    </xf>
    <xf numFmtId="4" fontId="4" fillId="10" borderId="1" applyNumberFormat="0" applyProtection="0">
      <alignment horizontal="right" vertical="center"/>
    </xf>
    <xf numFmtId="4" fontId="4" fillId="11" borderId="1" applyNumberFormat="0" applyProtection="0">
      <alignment horizontal="right" vertical="center"/>
    </xf>
    <xf numFmtId="4" fontId="4" fillId="12" borderId="1" applyNumberFormat="0" applyProtection="0">
      <alignment horizontal="right" vertical="center"/>
    </xf>
    <xf numFmtId="4" fontId="4" fillId="13" borderId="1" applyNumberFormat="0" applyProtection="0">
      <alignment horizontal="right" vertical="center"/>
    </xf>
    <xf numFmtId="4" fontId="4" fillId="14" borderId="1" applyNumberFormat="0" applyProtection="0">
      <alignment horizontal="right" vertical="center"/>
    </xf>
    <xf numFmtId="4" fontId="4" fillId="15" borderId="1" applyNumberFormat="0" applyProtection="0">
      <alignment horizontal="right" vertical="center"/>
    </xf>
    <xf numFmtId="4" fontId="4" fillId="16" borderId="1" applyNumberFormat="0" applyProtection="0">
      <alignment horizontal="right" vertical="center"/>
    </xf>
    <xf numFmtId="4" fontId="6" fillId="17" borderId="1" applyNumberFormat="0" applyProtection="0">
      <alignment horizontal="left" vertical="center" indent="1"/>
    </xf>
    <xf numFmtId="4" fontId="4" fillId="7" borderId="2" applyNumberFormat="0" applyProtection="0">
      <alignment horizontal="left" vertical="center" indent="1"/>
    </xf>
    <xf numFmtId="4" fontId="7" fillId="18" borderId="0" applyNumberFormat="0" applyProtection="0">
      <alignment horizontal="left" vertical="center" indent="1"/>
    </xf>
    <xf numFmtId="0" fontId="11" fillId="2" borderId="1" applyNumberFormat="0" applyProtection="0">
      <alignment horizontal="center" vertical="center"/>
    </xf>
    <xf numFmtId="4" fontId="8" fillId="7" borderId="1" applyNumberFormat="0" applyProtection="0">
      <alignment horizontal="left" vertical="center" indent="1"/>
    </xf>
    <xf numFmtId="4" fontId="8" fillId="19" borderId="1" applyNumberFormat="0" applyProtection="0">
      <alignment horizontal="left" vertical="center" indent="1"/>
    </xf>
    <xf numFmtId="0" fontId="2" fillId="19" borderId="1" applyNumberFormat="0" applyProtection="0">
      <alignment horizontal="left" vertical="center" wrapText="1" indent="1"/>
    </xf>
    <xf numFmtId="0" fontId="2" fillId="19" borderId="1" applyNumberFormat="0" applyProtection="0">
      <alignment horizontal="left" vertical="center" indent="1"/>
    </xf>
    <xf numFmtId="0" fontId="2" fillId="4" borderId="1" applyNumberFormat="0" applyProtection="0">
      <alignment horizontal="left" vertical="center" indent="1"/>
    </xf>
    <xf numFmtId="0" fontId="2" fillId="6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4" fontId="4" fillId="20" borderId="1" applyNumberFormat="0" applyProtection="0">
      <alignment vertical="center"/>
    </xf>
    <xf numFmtId="4" fontId="5" fillId="20" borderId="1" applyNumberFormat="0" applyProtection="0">
      <alignment vertical="center"/>
    </xf>
    <xf numFmtId="4" fontId="4" fillId="20" borderId="1" applyNumberFormat="0" applyProtection="0">
      <alignment horizontal="left" vertical="center" indent="1"/>
    </xf>
    <xf numFmtId="4" fontId="4" fillId="20" borderId="1" applyNumberFormat="0" applyProtection="0">
      <alignment horizontal="left" vertical="center" indent="1"/>
    </xf>
    <xf numFmtId="4" fontId="5" fillId="7" borderId="1" applyNumberFormat="0" applyProtection="0">
      <alignment horizontal="right" vertical="center"/>
    </xf>
    <xf numFmtId="0" fontId="1" fillId="2" borderId="1" applyNumberFormat="0" applyProtection="0">
      <alignment horizontal="center" vertical="top" wrapText="1"/>
    </xf>
    <xf numFmtId="0" fontId="10" fillId="0" borderId="0" applyNumberFormat="0" applyProtection="0"/>
    <xf numFmtId="4" fontId="9" fillId="7" borderId="1" applyNumberFormat="0" applyProtection="0">
      <alignment horizontal="right" vertical="center"/>
    </xf>
    <xf numFmtId="0" fontId="12" fillId="21" borderId="4" applyProtection="0">
      <alignment vertical="center"/>
    </xf>
    <xf numFmtId="4" fontId="12" fillId="21" borderId="4" applyNumberFormat="0" applyProtection="0">
      <alignment horizontal="left" vertical="center" indent="1"/>
    </xf>
    <xf numFmtId="4" fontId="12" fillId="22" borderId="4" applyNumberFormat="0" applyProtection="0">
      <alignment horizontal="right" vertical="center"/>
    </xf>
    <xf numFmtId="4" fontId="12" fillId="5" borderId="4" applyNumberFormat="0" applyProtection="0">
      <alignment horizontal="left" vertical="center" indent="1"/>
    </xf>
    <xf numFmtId="4" fontId="12" fillId="23" borderId="4" applyNumberFormat="0" applyProtection="0">
      <alignment vertical="center"/>
    </xf>
    <xf numFmtId="0" fontId="12" fillId="24" borderId="4" applyNumberFormat="0" applyProtection="0">
      <alignment horizontal="left" vertical="center" indent="1"/>
    </xf>
    <xf numFmtId="0" fontId="12" fillId="25" borderId="4" applyNumberFormat="0" applyProtection="0">
      <alignment horizontal="left" vertical="center" indent="1"/>
    </xf>
    <xf numFmtId="0" fontId="12" fillId="2" borderId="4" applyNumberFormat="0" applyProtection="0">
      <alignment horizontal="left" vertical="center" wrapText="1" indent="1"/>
    </xf>
    <xf numFmtId="0" fontId="12" fillId="26" borderId="4" applyNumberFormat="0" applyProtection="0">
      <alignment horizontal="left" vertical="center" indent="1"/>
    </xf>
    <xf numFmtId="4" fontId="12" fillId="0" borderId="4" applyNumberFormat="0" applyProtection="0">
      <alignment horizontal="right" vertical="center"/>
    </xf>
    <xf numFmtId="0" fontId="19" fillId="0" borderId="0"/>
  </cellStyleXfs>
  <cellXfs count="62">
    <xf numFmtId="0" fontId="0" fillId="0" borderId="0" xfId="0"/>
    <xf numFmtId="3" fontId="12" fillId="0" borderId="4" xfId="50" applyNumberFormat="1">
      <alignment horizontal="right" vertical="center"/>
    </xf>
    <xf numFmtId="0" fontId="12" fillId="0" borderId="4" xfId="49" quotePrefix="1" applyFill="1">
      <alignment horizontal="left" vertical="center" indent="1"/>
    </xf>
    <xf numFmtId="0" fontId="12" fillId="0" borderId="4" xfId="49" quotePrefix="1" applyFill="1" applyAlignment="1">
      <alignment horizontal="left" vertical="center" indent="7"/>
    </xf>
    <xf numFmtId="0" fontId="13" fillId="0" borderId="3" xfId="0" quotePrefix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2" fillId="0" borderId="4" xfId="49" quotePrefix="1" applyFill="1" applyAlignment="1">
      <alignment horizontal="left" vertical="center" indent="9"/>
    </xf>
    <xf numFmtId="0" fontId="2" fillId="0" borderId="6" xfId="6" quotePrefix="1" applyFill="1" applyBorder="1" applyAlignment="1">
      <alignment horizontal="left" vertical="center" indent="4"/>
    </xf>
    <xf numFmtId="0" fontId="2" fillId="0" borderId="6" xfId="6" quotePrefix="1" applyFill="1" applyBorder="1" applyAlignment="1">
      <alignment horizontal="left" vertical="center" indent="1"/>
    </xf>
    <xf numFmtId="0" fontId="12" fillId="0" borderId="5" xfId="49" quotePrefix="1" applyFill="1" applyBorder="1" applyAlignment="1">
      <alignment horizontal="left" vertical="center" indent="7"/>
    </xf>
    <xf numFmtId="0" fontId="12" fillId="0" borderId="5" xfId="49" quotePrefix="1" applyFill="1" applyBorder="1">
      <alignment horizontal="left" vertical="center" indent="1"/>
    </xf>
    <xf numFmtId="3" fontId="15" fillId="0" borderId="4" xfId="50" applyNumberFormat="1" applyFont="1">
      <alignment horizontal="right" vertical="center"/>
    </xf>
    <xf numFmtId="3" fontId="12" fillId="27" borderId="4" xfId="50" applyNumberFormat="1" applyFill="1">
      <alignment horizontal="right" vertical="center"/>
    </xf>
    <xf numFmtId="3" fontId="15" fillId="27" borderId="4" xfId="50" applyNumberFormat="1" applyFont="1" applyFill="1">
      <alignment horizontal="right" vertical="center"/>
    </xf>
    <xf numFmtId="0" fontId="12" fillId="0" borderId="8" xfId="49" quotePrefix="1" applyFill="1" applyBorder="1">
      <alignment horizontal="left" vertical="center" indent="1"/>
    </xf>
    <xf numFmtId="3" fontId="15" fillId="0" borderId="5" xfId="50" applyNumberFormat="1" applyFont="1" applyBorder="1">
      <alignment horizontal="right" vertical="center"/>
    </xf>
    <xf numFmtId="0" fontId="15" fillId="0" borderId="4" xfId="49" quotePrefix="1" applyFont="1" applyFill="1" applyAlignment="1">
      <alignment horizontal="left" vertical="center" indent="7"/>
    </xf>
    <xf numFmtId="0" fontId="15" fillId="0" borderId="4" xfId="49" quotePrefix="1" applyFont="1" applyFill="1">
      <alignment horizontal="left" vertical="center" indent="1"/>
    </xf>
    <xf numFmtId="0" fontId="12" fillId="0" borderId="9" xfId="49" quotePrefix="1" applyFill="1" applyBorder="1">
      <alignment horizontal="left" vertical="center" indent="1"/>
    </xf>
    <xf numFmtId="3" fontId="17" fillId="0" borderId="3" xfId="0" applyNumberFormat="1" applyFont="1" applyBorder="1"/>
    <xf numFmtId="3" fontId="18" fillId="27" borderId="7" xfId="50" applyNumberFormat="1" applyFont="1" applyFill="1" applyBorder="1">
      <alignment horizontal="right" vertical="center"/>
    </xf>
    <xf numFmtId="2" fontId="0" fillId="0" borderId="0" xfId="0" applyNumberFormat="1"/>
    <xf numFmtId="10" fontId="0" fillId="0" borderId="0" xfId="0" applyNumberFormat="1"/>
    <xf numFmtId="0" fontId="12" fillId="0" borderId="3" xfId="49" quotePrefix="1" applyFill="1" applyBorder="1" applyAlignment="1">
      <alignment horizontal="left" vertical="center" indent="7"/>
    </xf>
    <xf numFmtId="0" fontId="12" fillId="0" borderId="3" xfId="49" quotePrefix="1" applyFill="1" applyBorder="1">
      <alignment horizontal="left" vertical="center" indent="1"/>
    </xf>
    <xf numFmtId="3" fontId="15" fillId="0" borderId="3" xfId="50" applyNumberFormat="1" applyFont="1" applyBorder="1">
      <alignment horizontal="right" vertical="center"/>
    </xf>
    <xf numFmtId="0" fontId="12" fillId="0" borderId="3" xfId="49" applyFill="1" applyBorder="1">
      <alignment horizontal="left" vertical="center" indent="1"/>
    </xf>
    <xf numFmtId="0" fontId="20" fillId="0" borderId="3" xfId="51" applyFont="1" applyBorder="1" applyAlignment="1">
      <alignment horizontal="center"/>
    </xf>
    <xf numFmtId="0" fontId="12" fillId="0" borderId="0" xfId="49" quotePrefix="1" applyFill="1" applyBorder="1" applyAlignment="1">
      <alignment horizontal="center" vertical="center"/>
    </xf>
    <xf numFmtId="0" fontId="15" fillId="28" borderId="4" xfId="49" quotePrefix="1" applyFont="1" applyFill="1" applyAlignment="1">
      <alignment horizontal="left" vertical="center" indent="5"/>
    </xf>
    <xf numFmtId="0" fontId="15" fillId="28" borderId="4" xfId="49" quotePrefix="1" applyFont="1" applyFill="1">
      <alignment horizontal="left" vertical="center" indent="1"/>
    </xf>
    <xf numFmtId="0" fontId="15" fillId="29" borderId="8" xfId="49" quotePrefix="1" applyFont="1" applyFill="1" applyBorder="1">
      <alignment horizontal="left" vertical="center" indent="1"/>
    </xf>
    <xf numFmtId="0" fontId="15" fillId="30" borderId="0" xfId="49" quotePrefix="1" applyFont="1" applyFill="1" applyBorder="1" applyAlignment="1">
      <alignment horizontal="center" vertical="center"/>
    </xf>
    <xf numFmtId="0" fontId="15" fillId="30" borderId="4" xfId="49" quotePrefix="1" applyFont="1" applyFill="1">
      <alignment horizontal="left" vertical="center" indent="1"/>
    </xf>
    <xf numFmtId="0" fontId="15" fillId="31" borderId="4" xfId="49" quotePrefix="1" applyFont="1" applyFill="1">
      <alignment horizontal="left" vertical="center" indent="1"/>
    </xf>
    <xf numFmtId="0" fontId="12" fillId="0" borderId="4" xfId="49" quotePrefix="1" applyFill="1" applyAlignment="1">
      <alignment horizontal="left" vertical="center" wrapText="1" indent="1"/>
    </xf>
    <xf numFmtId="0" fontId="20" fillId="33" borderId="3" xfId="51" applyFont="1" applyFill="1" applyBorder="1" applyAlignment="1">
      <alignment horizontal="center"/>
    </xf>
    <xf numFmtId="0" fontId="14" fillId="34" borderId="0" xfId="49" quotePrefix="1" applyFont="1" applyFill="1" applyBorder="1" applyAlignment="1">
      <alignment horizontal="center" vertical="center"/>
    </xf>
    <xf numFmtId="0" fontId="15" fillId="34" borderId="4" xfId="49" quotePrefix="1" applyFont="1" applyFill="1">
      <alignment horizontal="left" vertical="center" indent="1"/>
    </xf>
    <xf numFmtId="3" fontId="12" fillId="34" borderId="4" xfId="50" applyNumberFormat="1" applyFill="1">
      <alignment horizontal="right" vertical="center"/>
    </xf>
    <xf numFmtId="0" fontId="0" fillId="34" borderId="0" xfId="0" applyFill="1"/>
    <xf numFmtId="0" fontId="0" fillId="0" borderId="0" xfId="0" applyFill="1"/>
    <xf numFmtId="0" fontId="20" fillId="35" borderId="0" xfId="0" applyFont="1" applyFill="1"/>
    <xf numFmtId="0" fontId="21" fillId="35" borderId="10" xfId="49" applyFont="1" applyFill="1" applyBorder="1" applyAlignment="1">
      <alignment horizontal="left" vertical="center" wrapText="1" indent="1"/>
    </xf>
    <xf numFmtId="0" fontId="14" fillId="0" borderId="4" xfId="49" quotePrefix="1" applyFont="1" applyFill="1" applyAlignment="1">
      <alignment horizontal="left" vertical="center" indent="7"/>
    </xf>
    <xf numFmtId="0" fontId="15" fillId="0" borderId="4" xfId="49" quotePrefix="1" applyFont="1" applyFill="1" applyAlignment="1">
      <alignment horizontal="left" vertical="center" indent="9"/>
    </xf>
    <xf numFmtId="0" fontId="15" fillId="0" borderId="0" xfId="49" quotePrefix="1" applyFont="1" applyFill="1" applyBorder="1" applyAlignment="1">
      <alignment horizontal="center" vertical="center"/>
    </xf>
    <xf numFmtId="0" fontId="15" fillId="32" borderId="4" xfId="49" quotePrefix="1" applyFont="1" applyFill="1" applyAlignment="1">
      <alignment horizontal="center" vertical="center"/>
    </xf>
    <xf numFmtId="0" fontId="12" fillId="32" borderId="4" xfId="49" quotePrefix="1" applyFill="1" applyAlignment="1">
      <alignment horizontal="center" vertical="center"/>
    </xf>
    <xf numFmtId="0" fontId="15" fillId="0" borderId="4" xfId="49" quotePrefix="1" applyFont="1" applyFill="1" applyAlignment="1">
      <alignment horizontal="center" vertical="center"/>
    </xf>
    <xf numFmtId="0" fontId="15" fillId="34" borderId="4" xfId="49" quotePrefix="1" applyFont="1" applyFill="1" applyAlignment="1">
      <alignment horizontal="center" vertical="center"/>
    </xf>
    <xf numFmtId="0" fontId="12" fillId="34" borderId="4" xfId="49" quotePrefix="1" applyFill="1">
      <alignment horizontal="left" vertical="center" indent="1"/>
    </xf>
    <xf numFmtId="3" fontId="0" fillId="0" borderId="0" xfId="0" applyNumberFormat="1"/>
    <xf numFmtId="0" fontId="14" fillId="0" borderId="4" xfId="49" quotePrefix="1" applyFont="1" applyFill="1" applyAlignment="1">
      <alignment horizontal="right" vertical="center"/>
    </xf>
    <xf numFmtId="0" fontId="12" fillId="0" borderId="7" xfId="49" quotePrefix="1" applyFill="1" applyBorder="1" applyAlignment="1">
      <alignment horizontal="left" vertical="center" indent="7"/>
    </xf>
    <xf numFmtId="0" fontId="12" fillId="0" borderId="7" xfId="49" quotePrefix="1" applyFill="1" applyBorder="1">
      <alignment horizontal="left" vertical="center" indent="1"/>
    </xf>
    <xf numFmtId="3" fontId="15" fillId="0" borderId="7" xfId="50" applyNumberFormat="1" applyFont="1" applyBorder="1">
      <alignment horizontal="right" vertical="center"/>
    </xf>
    <xf numFmtId="0" fontId="15" fillId="29" borderId="11" xfId="49" quotePrefix="1" applyFont="1" applyFill="1" applyBorder="1" applyAlignment="1">
      <alignment horizontal="center" vertical="center"/>
    </xf>
    <xf numFmtId="0" fontId="15" fillId="0" borderId="4" xfId="49" quotePrefix="1" applyFont="1" applyFill="1" applyBorder="1" applyAlignment="1">
      <alignment horizontal="left" vertical="center" indent="9"/>
    </xf>
    <xf numFmtId="0" fontId="12" fillId="0" borderId="4" xfId="49" quotePrefix="1" applyFill="1" applyBorder="1" applyAlignment="1">
      <alignment horizontal="left" vertical="center" indent="9"/>
    </xf>
    <xf numFmtId="0" fontId="15" fillId="0" borderId="3" xfId="49" quotePrefix="1" applyFont="1" applyFill="1" applyBorder="1" applyAlignment="1">
      <alignment horizontal="center" vertical="center"/>
    </xf>
    <xf numFmtId="0" fontId="14" fillId="0" borderId="3" xfId="49" quotePrefix="1" applyFont="1" applyFill="1" applyBorder="1" applyAlignment="1">
      <alignment horizontal="center" vertical="center"/>
    </xf>
  </cellXfs>
  <cellStyles count="52">
    <cellStyle name="Normal" xfId="0" builtinId="0"/>
    <cellStyle name="Normal 2" xfId="3"/>
    <cellStyle name="Normal 3" xfId="51"/>
    <cellStyle name="SAPBEXaggData" xfId="5"/>
    <cellStyle name="SAPBEXaggData 2" xfId="45"/>
    <cellStyle name="SAPBEXaggDataEmph" xfId="9"/>
    <cellStyle name="SAPBEXaggItem" xfId="10"/>
    <cellStyle name="SAPBEXaggItem 2" xfId="44"/>
    <cellStyle name="SAPBEXaggItemX" xfId="11"/>
    <cellStyle name="SAPBEXchaText" xfId="1"/>
    <cellStyle name="SAPBEXchaText 2" xfId="41"/>
    <cellStyle name="SAPBEXexcBad7" xfId="12"/>
    <cellStyle name="SAPBEXexcBad8" xfId="13"/>
    <cellStyle name="SAPBEXexcBad9" xfId="14"/>
    <cellStyle name="SAPBEXexcCritical4" xfId="15"/>
    <cellStyle name="SAPBEXexcCritical5" xfId="16"/>
    <cellStyle name="SAPBEXexcCritical6" xfId="17"/>
    <cellStyle name="SAPBEXexcGood1" xfId="18"/>
    <cellStyle name="SAPBEXexcGood2" xfId="19"/>
    <cellStyle name="SAPBEXexcGood3" xfId="20"/>
    <cellStyle name="SAPBEXfilterDrill" xfId="21"/>
    <cellStyle name="SAPBEXfilterItem" xfId="22"/>
    <cellStyle name="SAPBEXfilterText" xfId="23"/>
    <cellStyle name="SAPBEXformats" xfId="24"/>
    <cellStyle name="SAPBEXformats 2" xfId="43"/>
    <cellStyle name="SAPBEXheaderItem" xfId="25"/>
    <cellStyle name="SAPBEXheaderText" xfId="26"/>
    <cellStyle name="SAPBEXHLevel0" xfId="27"/>
    <cellStyle name="SAPBEXHLevel0 2" xfId="46"/>
    <cellStyle name="SAPBEXHLevel0X" xfId="28"/>
    <cellStyle name="SAPBEXHLevel1" xfId="4"/>
    <cellStyle name="SAPBEXHLevel1 2" xfId="47"/>
    <cellStyle name="SAPBEXHLevel1X" xfId="29"/>
    <cellStyle name="SAPBEXHLevel2" xfId="6"/>
    <cellStyle name="SAPBEXHLevel2 2" xfId="48"/>
    <cellStyle name="SAPBEXHLevel2X" xfId="30"/>
    <cellStyle name="SAPBEXHLevel3" xfId="7"/>
    <cellStyle name="SAPBEXHLevel3 2" xfId="49"/>
    <cellStyle name="SAPBEXHLevel3X" xfId="31"/>
    <cellStyle name="SAPBEXinputData" xfId="32"/>
    <cellStyle name="SAPBEXresData" xfId="33"/>
    <cellStyle name="SAPBEXresDataEmph" xfId="34"/>
    <cellStyle name="SAPBEXresItem" xfId="35"/>
    <cellStyle name="SAPBEXresItemX" xfId="36"/>
    <cellStyle name="SAPBEXstdData" xfId="8"/>
    <cellStyle name="SAPBEXstdData 2" xfId="50"/>
    <cellStyle name="SAPBEXstdDataEmph" xfId="37"/>
    <cellStyle name="SAPBEXstdItem" xfId="2"/>
    <cellStyle name="SAPBEXstdItem 2" xfId="42"/>
    <cellStyle name="SAPBEXstdItemX" xfId="38"/>
    <cellStyle name="SAPBEXtitle" xfId="39"/>
    <cellStyle name="SAPBEXundefined" xfId="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K338"/>
  <sheetViews>
    <sheetView tabSelected="1" workbookViewId="0">
      <pane xSplit="2" ySplit="2" topLeftCell="C288" activePane="bottomRight" state="frozen"/>
      <selection pane="topRight" activeCell="C1" sqref="C1"/>
      <selection pane="bottomLeft" activeCell="A3" sqref="A3"/>
      <selection pane="bottomRight" activeCell="A2" sqref="A2:E338"/>
    </sheetView>
  </sheetViews>
  <sheetFormatPr defaultRowHeight="15" x14ac:dyDescent="0.25"/>
  <cols>
    <col min="1" max="1" width="17.28515625" customWidth="1"/>
    <col min="2" max="2" width="51.42578125" customWidth="1"/>
    <col min="3" max="6" width="13.28515625" customWidth="1"/>
    <col min="7" max="7" width="20.5703125" hidden="1" customWidth="1"/>
    <col min="8" max="8" width="23" customWidth="1"/>
    <col min="9" max="9" width="15.85546875" customWidth="1"/>
  </cols>
  <sheetData>
    <row r="2" spans="1:9" ht="51" x14ac:dyDescent="0.25">
      <c r="A2" s="4">
        <v>1829</v>
      </c>
      <c r="B2" s="4" t="s">
        <v>35</v>
      </c>
      <c r="C2" s="4" t="s">
        <v>31</v>
      </c>
      <c r="D2" s="5" t="s">
        <v>104</v>
      </c>
      <c r="E2" s="5" t="s">
        <v>113</v>
      </c>
    </row>
    <row r="3" spans="1:9" x14ac:dyDescent="0.25">
      <c r="A3" s="4">
        <v>1</v>
      </c>
      <c r="B3" s="4">
        <v>2</v>
      </c>
      <c r="C3" s="4">
        <v>3</v>
      </c>
      <c r="D3" s="5">
        <v>4</v>
      </c>
      <c r="E3" s="5">
        <v>5</v>
      </c>
    </row>
    <row r="4" spans="1:9" x14ac:dyDescent="0.25">
      <c r="A4" s="54">
        <v>11</v>
      </c>
      <c r="B4" s="55" t="s">
        <v>2</v>
      </c>
      <c r="C4" s="56">
        <v>23927659</v>
      </c>
      <c r="D4" s="56">
        <v>23408832</v>
      </c>
      <c r="E4" s="56">
        <f>D4/C4*100</f>
        <v>97.831685080433488</v>
      </c>
      <c r="G4" s="52"/>
      <c r="H4" s="52"/>
      <c r="I4" s="22"/>
    </row>
    <row r="5" spans="1:9" x14ac:dyDescent="0.25">
      <c r="A5" s="3">
        <v>12</v>
      </c>
      <c r="B5" s="26" t="s">
        <v>3</v>
      </c>
      <c r="C5" s="11"/>
      <c r="D5" s="11">
        <v>0</v>
      </c>
      <c r="E5" s="11" t="e">
        <f>D5/C5*100</f>
        <v>#DIV/0!</v>
      </c>
      <c r="G5" s="52"/>
      <c r="I5" s="22"/>
    </row>
    <row r="6" spans="1:9" x14ac:dyDescent="0.25">
      <c r="A6" s="3">
        <v>31</v>
      </c>
      <c r="B6" s="2" t="s">
        <v>13</v>
      </c>
      <c r="C6" s="11">
        <v>1840956</v>
      </c>
      <c r="D6" s="11">
        <v>2668457</v>
      </c>
      <c r="E6" s="11">
        <f t="shared" ref="E6:E69" si="0">D6/C6*100</f>
        <v>144.94952622441818</v>
      </c>
      <c r="G6" s="52"/>
      <c r="H6" s="52"/>
      <c r="I6" s="22"/>
    </row>
    <row r="7" spans="1:9" x14ac:dyDescent="0.25">
      <c r="A7" s="3">
        <v>43</v>
      </c>
      <c r="B7" s="2" t="s">
        <v>8</v>
      </c>
      <c r="C7" s="11">
        <v>476025</v>
      </c>
      <c r="D7" s="11">
        <v>321029</v>
      </c>
      <c r="E7" s="11">
        <f t="shared" si="0"/>
        <v>67.439525235019175</v>
      </c>
      <c r="I7" s="22"/>
    </row>
    <row r="8" spans="1:9" x14ac:dyDescent="0.25">
      <c r="A8" s="3">
        <v>51</v>
      </c>
      <c r="B8" s="2" t="s">
        <v>9</v>
      </c>
      <c r="C8" s="11">
        <v>1048234</v>
      </c>
      <c r="D8" s="11">
        <v>1749509</v>
      </c>
      <c r="E8" s="11">
        <f t="shared" si="0"/>
        <v>166.90061570221917</v>
      </c>
      <c r="H8" s="52"/>
      <c r="I8" s="22"/>
    </row>
    <row r="9" spans="1:9" x14ac:dyDescent="0.25">
      <c r="A9" s="3">
        <v>52</v>
      </c>
      <c r="B9" s="2" t="s">
        <v>10</v>
      </c>
      <c r="C9" s="11">
        <v>443344</v>
      </c>
      <c r="D9" s="11">
        <v>6631327</v>
      </c>
      <c r="E9" s="11">
        <f t="shared" si="0"/>
        <v>1495.7520570933632</v>
      </c>
      <c r="I9" s="22"/>
    </row>
    <row r="10" spans="1:9" x14ac:dyDescent="0.25">
      <c r="A10" s="3">
        <v>61</v>
      </c>
      <c r="B10" s="2" t="s">
        <v>11</v>
      </c>
      <c r="C10" s="11">
        <v>2082986</v>
      </c>
      <c r="D10" s="11">
        <v>1566414</v>
      </c>
      <c r="E10" s="11">
        <f t="shared" si="0"/>
        <v>75.200409412257201</v>
      </c>
      <c r="H10" s="52"/>
      <c r="I10" s="22"/>
    </row>
    <row r="11" spans="1:9" x14ac:dyDescent="0.25">
      <c r="A11" s="3">
        <v>71</v>
      </c>
      <c r="B11" s="2" t="s">
        <v>32</v>
      </c>
      <c r="C11" s="11">
        <v>0</v>
      </c>
      <c r="D11" s="11">
        <v>0</v>
      </c>
      <c r="E11" s="11" t="e">
        <f t="shared" si="0"/>
        <v>#DIV/0!</v>
      </c>
    </row>
    <row r="12" spans="1:9" x14ac:dyDescent="0.25">
      <c r="A12" s="3">
        <v>581</v>
      </c>
      <c r="B12" s="2" t="s">
        <v>16</v>
      </c>
      <c r="C12" s="11">
        <v>4496982</v>
      </c>
      <c r="D12" s="11">
        <v>0</v>
      </c>
      <c r="E12" s="11">
        <f t="shared" si="0"/>
        <v>0</v>
      </c>
      <c r="H12" s="52"/>
    </row>
    <row r="13" spans="1:9" x14ac:dyDescent="0.25">
      <c r="A13" s="3">
        <v>5761</v>
      </c>
      <c r="B13" s="2" t="s">
        <v>19</v>
      </c>
      <c r="C13" s="11">
        <v>3285776</v>
      </c>
      <c r="D13" s="11">
        <v>4423672</v>
      </c>
      <c r="E13" s="11">
        <f t="shared" si="0"/>
        <v>134.63096693140372</v>
      </c>
    </row>
    <row r="14" spans="1:9" x14ac:dyDescent="0.25">
      <c r="A14" s="9">
        <v>563</v>
      </c>
      <c r="B14" s="10" t="s">
        <v>18</v>
      </c>
      <c r="C14" s="15">
        <v>682704</v>
      </c>
      <c r="D14" s="15">
        <v>1799799</v>
      </c>
      <c r="E14" s="15">
        <f t="shared" si="0"/>
        <v>263.62801448358294</v>
      </c>
      <c r="H14" s="52"/>
    </row>
    <row r="15" spans="1:9" x14ac:dyDescent="0.25">
      <c r="A15" s="23">
        <v>815</v>
      </c>
      <c r="B15" s="24" t="s">
        <v>33</v>
      </c>
      <c r="C15" s="25">
        <v>0</v>
      </c>
      <c r="D15" s="25">
        <v>0</v>
      </c>
      <c r="E15" s="25" t="e">
        <f t="shared" si="0"/>
        <v>#DIV/0!</v>
      </c>
    </row>
    <row r="16" spans="1:9" x14ac:dyDescent="0.25">
      <c r="A16" s="7">
        <v>1829</v>
      </c>
      <c r="B16" s="8" t="s">
        <v>30</v>
      </c>
      <c r="C16" s="20">
        <f>SUM(C4:C15)</f>
        <v>38284666</v>
      </c>
      <c r="D16" s="20">
        <f>SUM(D4:D15)</f>
        <v>42569039</v>
      </c>
      <c r="E16" s="20">
        <f t="shared" si="0"/>
        <v>111.19083290422334</v>
      </c>
      <c r="H16" s="52"/>
      <c r="I16" s="22"/>
    </row>
    <row r="17" spans="1:8" x14ac:dyDescent="0.25">
      <c r="A17" s="29" t="s">
        <v>0</v>
      </c>
      <c r="B17" s="30" t="s">
        <v>1</v>
      </c>
      <c r="C17" s="13">
        <v>11423541</v>
      </c>
      <c r="D17" s="13">
        <v>11270131</v>
      </c>
      <c r="E17" s="13">
        <f t="shared" si="0"/>
        <v>98.657071393187096</v>
      </c>
      <c r="G17" s="52"/>
    </row>
    <row r="18" spans="1:8" x14ac:dyDescent="0.25">
      <c r="A18" s="44" t="s">
        <v>21</v>
      </c>
      <c r="B18" s="2" t="s">
        <v>2</v>
      </c>
      <c r="C18" s="11">
        <f>C19+C24</f>
        <v>11423541</v>
      </c>
      <c r="D18" s="11">
        <f>D19+D24</f>
        <v>11270131.25</v>
      </c>
      <c r="E18" s="11">
        <f t="shared" si="0"/>
        <v>98.65707358165038</v>
      </c>
      <c r="H18" s="52"/>
    </row>
    <row r="19" spans="1:8" x14ac:dyDescent="0.25">
      <c r="A19" s="45" t="s">
        <v>12</v>
      </c>
      <c r="B19" s="2" t="s">
        <v>23</v>
      </c>
      <c r="C19" s="1">
        <v>11059402</v>
      </c>
      <c r="D19" s="1">
        <f>SUM(D20:D23)</f>
        <v>10981864.25</v>
      </c>
      <c r="E19" s="1">
        <f t="shared" si="0"/>
        <v>99.298897444907055</v>
      </c>
    </row>
    <row r="20" spans="1:8" x14ac:dyDescent="0.25">
      <c r="A20" s="6">
        <v>3111</v>
      </c>
      <c r="B20" s="2" t="s">
        <v>36</v>
      </c>
      <c r="C20" s="1">
        <v>9882886</v>
      </c>
      <c r="D20" s="1">
        <v>9162740.0800000001</v>
      </c>
      <c r="E20" s="1">
        <f t="shared" si="0"/>
        <v>92.713202196200584</v>
      </c>
    </row>
    <row r="21" spans="1:8" x14ac:dyDescent="0.25">
      <c r="A21" s="6">
        <v>3114</v>
      </c>
      <c r="B21" s="2" t="s">
        <v>37</v>
      </c>
      <c r="C21" s="1">
        <v>6183</v>
      </c>
      <c r="D21" s="1">
        <v>7764.17</v>
      </c>
      <c r="E21" s="1">
        <f t="shared" si="0"/>
        <v>125.57286107067766</v>
      </c>
    </row>
    <row r="22" spans="1:8" x14ac:dyDescent="0.25">
      <c r="A22" s="6">
        <v>3121</v>
      </c>
      <c r="B22" s="2" t="s">
        <v>69</v>
      </c>
      <c r="C22" s="1">
        <v>192448</v>
      </c>
      <c r="D22" s="1">
        <v>309348</v>
      </c>
      <c r="E22" s="1">
        <f t="shared" si="0"/>
        <v>160.74368141004322</v>
      </c>
    </row>
    <row r="23" spans="1:8" x14ac:dyDescent="0.25">
      <c r="A23" s="6">
        <v>3132</v>
      </c>
      <c r="B23" s="2" t="s">
        <v>38</v>
      </c>
      <c r="C23" s="1">
        <v>1355761</v>
      </c>
      <c r="D23" s="1">
        <v>1502012</v>
      </c>
      <c r="E23" s="1">
        <f t="shared" si="0"/>
        <v>110.78737329072013</v>
      </c>
    </row>
    <row r="24" spans="1:8" x14ac:dyDescent="0.25">
      <c r="A24" s="58" t="s">
        <v>20</v>
      </c>
      <c r="B24" s="14" t="s">
        <v>22</v>
      </c>
      <c r="C24" s="1">
        <f>SUM(C25:C27)</f>
        <v>364139</v>
      </c>
      <c r="D24" s="1">
        <f>SUM(D25:D27)</f>
        <v>288267</v>
      </c>
      <c r="E24" s="1">
        <f t="shared" si="0"/>
        <v>79.164000560225631</v>
      </c>
    </row>
    <row r="25" spans="1:8" x14ac:dyDescent="0.25">
      <c r="A25" s="59">
        <v>3212</v>
      </c>
      <c r="B25" s="14" t="s">
        <v>39</v>
      </c>
      <c r="C25" s="1">
        <v>315033</v>
      </c>
      <c r="D25" s="1">
        <v>271843</v>
      </c>
      <c r="E25" s="1">
        <f t="shared" si="0"/>
        <v>86.29032514054083</v>
      </c>
    </row>
    <row r="26" spans="1:8" x14ac:dyDescent="0.25">
      <c r="A26" s="59">
        <v>3236</v>
      </c>
      <c r="B26" s="14" t="s">
        <v>40</v>
      </c>
      <c r="C26" s="1">
        <v>31853</v>
      </c>
      <c r="D26" s="1">
        <v>0</v>
      </c>
      <c r="E26" s="1">
        <f t="shared" si="0"/>
        <v>0</v>
      </c>
    </row>
    <row r="27" spans="1:8" x14ac:dyDescent="0.25">
      <c r="A27" s="59">
        <v>3295</v>
      </c>
      <c r="B27" s="14" t="s">
        <v>41</v>
      </c>
      <c r="C27" s="1">
        <v>17253</v>
      </c>
      <c r="D27" s="1">
        <v>16424</v>
      </c>
      <c r="E27" s="1">
        <f t="shared" si="0"/>
        <v>95.19503854402133</v>
      </c>
      <c r="G27" s="52"/>
    </row>
    <row r="28" spans="1:8" x14ac:dyDescent="0.25">
      <c r="A28" s="57" t="s">
        <v>4</v>
      </c>
      <c r="B28" s="31" t="s">
        <v>5</v>
      </c>
      <c r="C28" s="11">
        <v>43152</v>
      </c>
      <c r="D28" s="11">
        <v>83274</v>
      </c>
      <c r="E28" s="11">
        <f t="shared" si="0"/>
        <v>192.97830923248054</v>
      </c>
    </row>
    <row r="29" spans="1:8" x14ac:dyDescent="0.25">
      <c r="A29" s="60">
        <v>11</v>
      </c>
      <c r="B29" s="14" t="s">
        <v>2</v>
      </c>
      <c r="C29" s="1">
        <f>C30</f>
        <v>43152</v>
      </c>
      <c r="D29" s="1">
        <f>D30</f>
        <v>83274</v>
      </c>
      <c r="E29" s="1">
        <f t="shared" si="0"/>
        <v>192.97830923248054</v>
      </c>
    </row>
    <row r="30" spans="1:8" x14ac:dyDescent="0.25">
      <c r="A30" s="60">
        <v>31</v>
      </c>
      <c r="B30" s="14" t="s">
        <v>23</v>
      </c>
      <c r="C30" s="1">
        <f>C31+C32</f>
        <v>43152</v>
      </c>
      <c r="D30" s="1">
        <f>D31+D32</f>
        <v>83274</v>
      </c>
      <c r="E30" s="1">
        <f t="shared" si="0"/>
        <v>192.97830923248054</v>
      </c>
    </row>
    <row r="31" spans="1:8" x14ac:dyDescent="0.25">
      <c r="A31" s="61">
        <v>3111</v>
      </c>
      <c r="B31" s="14" t="s">
        <v>36</v>
      </c>
      <c r="C31" s="1">
        <v>43152</v>
      </c>
      <c r="D31" s="1">
        <v>73351</v>
      </c>
      <c r="E31" s="1">
        <f t="shared" si="0"/>
        <v>169.98285131627736</v>
      </c>
    </row>
    <row r="32" spans="1:8" x14ac:dyDescent="0.25">
      <c r="A32" s="61">
        <v>3132</v>
      </c>
      <c r="B32" s="14" t="s">
        <v>38</v>
      </c>
      <c r="C32" s="1">
        <v>0</v>
      </c>
      <c r="D32" s="1">
        <v>9923</v>
      </c>
      <c r="E32" s="1" t="e">
        <f t="shared" si="0"/>
        <v>#DIV/0!</v>
      </c>
    </row>
    <row r="33" spans="1:5" x14ac:dyDescent="0.25">
      <c r="A33" s="32" t="s">
        <v>6</v>
      </c>
      <c r="B33" s="33" t="s">
        <v>7</v>
      </c>
      <c r="C33" s="1">
        <v>854094</v>
      </c>
      <c r="D33" s="1">
        <v>448555</v>
      </c>
      <c r="E33" s="1">
        <f t="shared" si="0"/>
        <v>52.518223989396951</v>
      </c>
    </row>
    <row r="34" spans="1:5" x14ac:dyDescent="0.25">
      <c r="A34" s="46">
        <v>11</v>
      </c>
      <c r="B34" s="2" t="s">
        <v>2</v>
      </c>
      <c r="C34" s="1">
        <f>C35+C55+C58+C60</f>
        <v>854094</v>
      </c>
      <c r="D34" s="1">
        <f>D35+D55+D58+D60</f>
        <v>448555</v>
      </c>
      <c r="E34" s="1">
        <f t="shared" si="0"/>
        <v>52.518223989396951</v>
      </c>
    </row>
    <row r="35" spans="1:5" x14ac:dyDescent="0.25">
      <c r="A35" s="46">
        <v>32</v>
      </c>
      <c r="B35" s="2" t="s">
        <v>22</v>
      </c>
      <c r="C35" s="1">
        <f>SUM(C36:C54)</f>
        <v>788300</v>
      </c>
      <c r="D35" s="1">
        <f>SUM(D36:D54)</f>
        <v>410437</v>
      </c>
      <c r="E35" s="1">
        <f t="shared" si="0"/>
        <v>52.066091589496388</v>
      </c>
    </row>
    <row r="36" spans="1:5" x14ac:dyDescent="0.25">
      <c r="A36" s="28">
        <v>3211</v>
      </c>
      <c r="B36" s="2" t="s">
        <v>42</v>
      </c>
      <c r="C36" s="1">
        <v>52140</v>
      </c>
      <c r="D36" s="1">
        <v>72991</v>
      </c>
      <c r="E36" s="1">
        <f t="shared" si="0"/>
        <v>139.9904104334484</v>
      </c>
    </row>
    <row r="37" spans="1:5" x14ac:dyDescent="0.25">
      <c r="A37" s="28">
        <v>3213</v>
      </c>
      <c r="B37" s="2" t="s">
        <v>43</v>
      </c>
      <c r="C37" s="1">
        <v>14865</v>
      </c>
      <c r="D37" s="1">
        <v>13056</v>
      </c>
      <c r="E37" s="1">
        <f t="shared" si="0"/>
        <v>87.830474268415742</v>
      </c>
    </row>
    <row r="38" spans="1:5" x14ac:dyDescent="0.25">
      <c r="A38" s="28">
        <v>3221</v>
      </c>
      <c r="B38" s="2" t="s">
        <v>44</v>
      </c>
      <c r="C38" s="1">
        <v>31899</v>
      </c>
      <c r="D38" s="1">
        <v>9965</v>
      </c>
      <c r="E38" s="1">
        <f t="shared" si="0"/>
        <v>31.239223800119127</v>
      </c>
    </row>
    <row r="39" spans="1:5" x14ac:dyDescent="0.25">
      <c r="A39" s="28">
        <v>3222</v>
      </c>
      <c r="B39" s="2" t="s">
        <v>45</v>
      </c>
      <c r="C39" s="1">
        <v>6305</v>
      </c>
      <c r="D39" s="1">
        <v>10351</v>
      </c>
      <c r="E39" s="1">
        <f t="shared" si="0"/>
        <v>164.17129262490087</v>
      </c>
    </row>
    <row r="40" spans="1:5" x14ac:dyDescent="0.25">
      <c r="A40" s="28">
        <v>3223</v>
      </c>
      <c r="B40" s="2" t="s">
        <v>46</v>
      </c>
      <c r="C40" s="1">
        <v>468771</v>
      </c>
      <c r="D40" s="1">
        <v>137766</v>
      </c>
      <c r="E40" s="1">
        <f t="shared" si="0"/>
        <v>29.388763383400423</v>
      </c>
    </row>
    <row r="41" spans="1:5" x14ac:dyDescent="0.25">
      <c r="A41" s="28">
        <v>3224</v>
      </c>
      <c r="B41" s="2" t="s">
        <v>47</v>
      </c>
      <c r="C41" s="1">
        <v>34554</v>
      </c>
      <c r="D41" s="1">
        <v>21308</v>
      </c>
      <c r="E41" s="1">
        <f t="shared" si="0"/>
        <v>61.665798460380849</v>
      </c>
    </row>
    <row r="42" spans="1:5" x14ac:dyDescent="0.25">
      <c r="A42" s="28">
        <v>3225</v>
      </c>
      <c r="B42" s="2" t="s">
        <v>48</v>
      </c>
      <c r="C42" s="1">
        <v>565</v>
      </c>
      <c r="D42" s="1">
        <v>3392</v>
      </c>
      <c r="E42" s="1">
        <f t="shared" si="0"/>
        <v>600.35398230088492</v>
      </c>
    </row>
    <row r="43" spans="1:5" x14ac:dyDescent="0.25">
      <c r="A43" s="28">
        <v>3227</v>
      </c>
      <c r="B43" s="2" t="s">
        <v>49</v>
      </c>
      <c r="C43" s="1">
        <v>398</v>
      </c>
      <c r="D43" s="1">
        <v>83</v>
      </c>
      <c r="E43" s="1">
        <f t="shared" si="0"/>
        <v>20.854271356783919</v>
      </c>
    </row>
    <row r="44" spans="1:5" x14ac:dyDescent="0.25">
      <c r="A44" s="28">
        <v>3231</v>
      </c>
      <c r="B44" s="2" t="s">
        <v>50</v>
      </c>
      <c r="C44" s="1">
        <v>53921</v>
      </c>
      <c r="D44" s="1">
        <v>3145</v>
      </c>
      <c r="E44" s="1">
        <f t="shared" si="0"/>
        <v>5.8326069620370538</v>
      </c>
    </row>
    <row r="45" spans="1:5" x14ac:dyDescent="0.25">
      <c r="A45" s="28">
        <v>3232</v>
      </c>
      <c r="B45" s="2" t="s">
        <v>51</v>
      </c>
      <c r="C45" s="1">
        <v>29199</v>
      </c>
      <c r="D45" s="1">
        <v>17654</v>
      </c>
      <c r="E45" s="1">
        <f t="shared" si="0"/>
        <v>60.460974690914071</v>
      </c>
    </row>
    <row r="46" spans="1:5" x14ac:dyDescent="0.25">
      <c r="A46" s="28">
        <v>3233</v>
      </c>
      <c r="B46" s="2" t="s">
        <v>52</v>
      </c>
      <c r="C46" s="1">
        <v>5718</v>
      </c>
      <c r="D46" s="1">
        <v>4406</v>
      </c>
      <c r="E46" s="1">
        <f t="shared" si="0"/>
        <v>77.054914305701288</v>
      </c>
    </row>
    <row r="47" spans="1:5" x14ac:dyDescent="0.25">
      <c r="A47" s="28">
        <v>3234</v>
      </c>
      <c r="B47" s="2" t="s">
        <v>53</v>
      </c>
      <c r="C47" s="1">
        <v>12814</v>
      </c>
      <c r="D47" s="1">
        <v>90836</v>
      </c>
      <c r="E47" s="1">
        <f t="shared" si="0"/>
        <v>708.88091150304354</v>
      </c>
    </row>
    <row r="48" spans="1:5" x14ac:dyDescent="0.25">
      <c r="A48" s="28">
        <v>3235</v>
      </c>
      <c r="B48" s="2" t="s">
        <v>54</v>
      </c>
      <c r="C48" s="1">
        <v>1555</v>
      </c>
      <c r="D48" s="1">
        <v>8838</v>
      </c>
      <c r="E48" s="1">
        <f t="shared" si="0"/>
        <v>568.36012861736333</v>
      </c>
    </row>
    <row r="49" spans="1:13" x14ac:dyDescent="0.25">
      <c r="A49" s="28">
        <v>3237</v>
      </c>
      <c r="B49" s="2" t="s">
        <v>55</v>
      </c>
      <c r="C49" s="1">
        <v>44462</v>
      </c>
      <c r="D49" s="1">
        <v>8465</v>
      </c>
      <c r="E49" s="1">
        <f t="shared" si="0"/>
        <v>19.038729701767799</v>
      </c>
    </row>
    <row r="50" spans="1:13" x14ac:dyDescent="0.25">
      <c r="A50" s="28">
        <v>3238</v>
      </c>
      <c r="B50" s="2" t="s">
        <v>56</v>
      </c>
      <c r="C50" s="1">
        <v>4659</v>
      </c>
      <c r="D50" s="1">
        <v>4519</v>
      </c>
      <c r="E50" s="1">
        <f t="shared" si="0"/>
        <v>96.995063318308652</v>
      </c>
    </row>
    <row r="51" spans="1:13" x14ac:dyDescent="0.25">
      <c r="A51" s="28">
        <v>3239</v>
      </c>
      <c r="B51" s="2" t="s">
        <v>57</v>
      </c>
      <c r="C51" s="1">
        <v>16555</v>
      </c>
      <c r="D51" s="1">
        <v>2401</v>
      </c>
      <c r="E51" s="1">
        <f t="shared" si="0"/>
        <v>14.503171247357294</v>
      </c>
    </row>
    <row r="52" spans="1:13" x14ac:dyDescent="0.25">
      <c r="A52" s="28">
        <v>3241</v>
      </c>
      <c r="B52" s="2" t="s">
        <v>58</v>
      </c>
      <c r="C52" s="1">
        <v>3218</v>
      </c>
      <c r="D52" s="1">
        <v>376</v>
      </c>
      <c r="E52" s="1">
        <f t="shared" si="0"/>
        <v>11.684275947793662</v>
      </c>
    </row>
    <row r="53" spans="1:13" x14ac:dyDescent="0.25">
      <c r="A53" s="28">
        <v>3294</v>
      </c>
      <c r="B53" s="2" t="s">
        <v>59</v>
      </c>
      <c r="C53" s="1">
        <v>43</v>
      </c>
      <c r="D53" s="1">
        <v>881</v>
      </c>
      <c r="E53" s="1">
        <f t="shared" si="0"/>
        <v>2048.8372093023254</v>
      </c>
    </row>
    <row r="54" spans="1:13" x14ac:dyDescent="0.25">
      <c r="A54" s="28">
        <v>3299</v>
      </c>
      <c r="B54" s="2" t="s">
        <v>60</v>
      </c>
      <c r="C54" s="1">
        <v>6659</v>
      </c>
      <c r="D54" s="1">
        <v>4</v>
      </c>
      <c r="E54" s="1">
        <f t="shared" si="0"/>
        <v>6.0069079441357559E-2</v>
      </c>
    </row>
    <row r="55" spans="1:13" x14ac:dyDescent="0.25">
      <c r="A55" s="46">
        <v>34</v>
      </c>
      <c r="B55" s="2" t="s">
        <v>24</v>
      </c>
      <c r="C55" s="1">
        <f>C56+C57</f>
        <v>54</v>
      </c>
      <c r="D55" s="1">
        <f>D56+D57</f>
        <v>15</v>
      </c>
      <c r="E55" s="1">
        <f t="shared" si="0"/>
        <v>27.777777777777779</v>
      </c>
    </row>
    <row r="56" spans="1:13" x14ac:dyDescent="0.25">
      <c r="A56" s="28">
        <v>3432</v>
      </c>
      <c r="B56" s="2" t="s">
        <v>61</v>
      </c>
      <c r="C56" s="1">
        <v>0</v>
      </c>
      <c r="D56" s="1">
        <v>5</v>
      </c>
      <c r="E56" s="1" t="e">
        <f t="shared" si="0"/>
        <v>#DIV/0!</v>
      </c>
    </row>
    <row r="57" spans="1:13" x14ac:dyDescent="0.25">
      <c r="A57" s="28">
        <v>3433</v>
      </c>
      <c r="B57" s="2" t="s">
        <v>62</v>
      </c>
      <c r="C57" s="1">
        <v>54</v>
      </c>
      <c r="D57" s="1">
        <v>10</v>
      </c>
      <c r="E57" s="1">
        <f t="shared" si="0"/>
        <v>18.518518518518519</v>
      </c>
    </row>
    <row r="58" spans="1:13" x14ac:dyDescent="0.25">
      <c r="A58" s="46">
        <v>38</v>
      </c>
      <c r="B58" s="2" t="s">
        <v>28</v>
      </c>
      <c r="C58" s="1">
        <v>277</v>
      </c>
      <c r="D58" s="1">
        <v>0</v>
      </c>
      <c r="E58" s="1">
        <f t="shared" si="0"/>
        <v>0</v>
      </c>
    </row>
    <row r="59" spans="1:13" x14ac:dyDescent="0.25">
      <c r="A59" s="28">
        <v>3811</v>
      </c>
      <c r="B59" s="2" t="s">
        <v>63</v>
      </c>
      <c r="C59" s="1">
        <v>277</v>
      </c>
      <c r="D59" s="1">
        <v>0</v>
      </c>
      <c r="E59" s="1">
        <f t="shared" si="0"/>
        <v>0</v>
      </c>
    </row>
    <row r="60" spans="1:13" x14ac:dyDescent="0.25">
      <c r="A60" s="46">
        <v>42</v>
      </c>
      <c r="B60" s="2" t="s">
        <v>26</v>
      </c>
      <c r="C60" s="1">
        <f>SUM(C61:C65)</f>
        <v>65463</v>
      </c>
      <c r="D60" s="1">
        <f>SUM(D61:D65)</f>
        <v>38103</v>
      </c>
      <c r="E60" s="1">
        <f t="shared" si="0"/>
        <v>58.205398469364376</v>
      </c>
    </row>
    <row r="61" spans="1:13" x14ac:dyDescent="0.25">
      <c r="A61" s="28">
        <v>4221</v>
      </c>
      <c r="B61" s="2" t="s">
        <v>64</v>
      </c>
      <c r="C61" s="1">
        <v>33618</v>
      </c>
      <c r="D61" s="1">
        <v>12409</v>
      </c>
      <c r="E61" s="1">
        <f t="shared" si="0"/>
        <v>36.911773454696892</v>
      </c>
    </row>
    <row r="62" spans="1:13" x14ac:dyDescent="0.25">
      <c r="A62" s="28">
        <v>4224</v>
      </c>
      <c r="B62" s="2" t="s">
        <v>65</v>
      </c>
      <c r="C62" s="1">
        <v>16820</v>
      </c>
      <c r="D62" s="1">
        <v>9969</v>
      </c>
      <c r="E62" s="1">
        <f t="shared" si="0"/>
        <v>59.268727705112958</v>
      </c>
    </row>
    <row r="63" spans="1:13" x14ac:dyDescent="0.25">
      <c r="A63" s="28">
        <v>4225</v>
      </c>
      <c r="B63" s="2" t="s">
        <v>66</v>
      </c>
      <c r="C63" s="1">
        <v>15025</v>
      </c>
      <c r="D63" s="1">
        <v>12920</v>
      </c>
      <c r="E63" s="1">
        <f t="shared" si="0"/>
        <v>85.990016638935103</v>
      </c>
    </row>
    <row r="64" spans="1:13" x14ac:dyDescent="0.25">
      <c r="A64" s="28">
        <v>4227</v>
      </c>
      <c r="B64" s="2" t="s">
        <v>67</v>
      </c>
      <c r="C64" s="1"/>
      <c r="D64" s="1">
        <v>2408</v>
      </c>
      <c r="E64" s="1" t="e">
        <f t="shared" si="0"/>
        <v>#DIV/0!</v>
      </c>
      <c r="F64" s="41"/>
      <c r="G64" s="41"/>
      <c r="H64" s="41"/>
      <c r="I64" s="41"/>
      <c r="J64" s="41"/>
      <c r="K64" s="41"/>
      <c r="L64" s="41"/>
      <c r="M64" s="41"/>
    </row>
    <row r="65" spans="1:505" x14ac:dyDescent="0.25">
      <c r="A65" s="28">
        <v>4241</v>
      </c>
      <c r="B65" s="2" t="s">
        <v>68</v>
      </c>
      <c r="C65" s="1"/>
      <c r="D65" s="1">
        <v>397</v>
      </c>
      <c r="E65" s="1" t="e">
        <f t="shared" si="0"/>
        <v>#DIV/0!</v>
      </c>
      <c r="F65" s="41"/>
      <c r="G65" s="41"/>
      <c r="H65" s="41"/>
      <c r="I65" s="41"/>
      <c r="J65" s="41"/>
      <c r="K65" s="41"/>
      <c r="L65" s="41"/>
      <c r="M65" s="41"/>
      <c r="NE65" s="41"/>
      <c r="NF65" s="41"/>
      <c r="NG65" s="41"/>
      <c r="NH65" s="41"/>
      <c r="NI65" s="41"/>
      <c r="NJ65" s="41"/>
      <c r="NK65" s="41"/>
      <c r="NL65" s="41"/>
      <c r="NM65" s="41"/>
      <c r="NN65" s="41"/>
      <c r="NO65" s="41"/>
      <c r="NP65" s="41"/>
      <c r="NQ65" s="41"/>
      <c r="NR65" s="41"/>
      <c r="NS65" s="41"/>
      <c r="NT65" s="41"/>
      <c r="NU65" s="41"/>
      <c r="NV65" s="41"/>
      <c r="NW65" s="41"/>
      <c r="NX65" s="41"/>
      <c r="NY65" s="41"/>
      <c r="NZ65" s="41"/>
      <c r="OA65" s="41"/>
      <c r="OB65" s="41"/>
      <c r="OC65" s="41"/>
      <c r="OD65" s="41"/>
      <c r="OE65" s="41"/>
      <c r="OF65" s="41"/>
      <c r="OG65" s="41"/>
      <c r="OH65" s="41"/>
      <c r="OI65" s="41"/>
      <c r="OJ65" s="41"/>
      <c r="OK65" s="41"/>
      <c r="OL65" s="41"/>
      <c r="OM65" s="41"/>
      <c r="ON65" s="41"/>
      <c r="OO65" s="41"/>
      <c r="OP65" s="41"/>
      <c r="OQ65" s="41"/>
      <c r="OR65" s="41"/>
    </row>
    <row r="66" spans="1:505" s="40" customFormat="1" ht="18.75" customHeight="1" x14ac:dyDescent="0.25">
      <c r="A66" s="37" t="s">
        <v>106</v>
      </c>
      <c r="B66" s="38" t="s">
        <v>107</v>
      </c>
      <c r="C66" s="39">
        <f>C67+C119+C160+C204</f>
        <v>4843311</v>
      </c>
      <c r="D66" s="39">
        <f>D67+D119+D160+D204</f>
        <v>11187227</v>
      </c>
      <c r="E66" s="39">
        <f t="shared" si="0"/>
        <v>230.9830403209705</v>
      </c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  <c r="BI66" s="41"/>
      <c r="BJ66" s="41"/>
      <c r="BK66" s="41"/>
      <c r="BL66" s="41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41"/>
      <c r="CA66" s="41"/>
      <c r="CB66" s="41"/>
      <c r="CC66" s="41"/>
      <c r="CD66" s="41"/>
      <c r="CE66" s="41"/>
      <c r="CF66" s="41"/>
      <c r="CG66" s="41"/>
      <c r="CH66" s="41"/>
      <c r="CI66" s="41"/>
      <c r="CJ66" s="41"/>
      <c r="CK66" s="41"/>
      <c r="CL66" s="41"/>
      <c r="CM66" s="41"/>
      <c r="CN66" s="41"/>
      <c r="CO66" s="41"/>
      <c r="CP66" s="41"/>
      <c r="CQ66" s="41"/>
      <c r="CR66" s="41"/>
      <c r="CS66" s="41"/>
      <c r="CT66" s="41"/>
      <c r="CU66" s="41"/>
      <c r="CV66" s="41"/>
      <c r="CW66" s="41"/>
      <c r="CX66" s="41"/>
      <c r="CY66" s="41"/>
      <c r="CZ66" s="41"/>
      <c r="DA66" s="41"/>
      <c r="DB66" s="41"/>
      <c r="DC66" s="41"/>
      <c r="DD66" s="41"/>
      <c r="DE66" s="41"/>
      <c r="DF66" s="41"/>
      <c r="DG66" s="41"/>
      <c r="DH66" s="41"/>
      <c r="DI66" s="41"/>
      <c r="DJ66" s="41"/>
      <c r="DK66" s="41"/>
      <c r="DL66" s="41"/>
      <c r="DM66" s="41"/>
      <c r="DN66" s="41"/>
      <c r="DO66" s="41"/>
      <c r="DP66" s="41"/>
      <c r="DQ66" s="41"/>
      <c r="DR66" s="41"/>
      <c r="DS66" s="41"/>
      <c r="DT66" s="41"/>
      <c r="DU66" s="41"/>
      <c r="DV66" s="41"/>
      <c r="DW66" s="41"/>
      <c r="DX66" s="41"/>
      <c r="DY66" s="41"/>
      <c r="DZ66" s="41"/>
      <c r="EA66" s="41"/>
      <c r="EB66" s="41"/>
      <c r="EC66" s="41"/>
      <c r="ED66" s="41"/>
      <c r="EE66" s="41"/>
      <c r="EF66" s="41"/>
      <c r="EG66" s="41"/>
      <c r="EH66" s="41"/>
      <c r="EI66" s="41"/>
      <c r="EJ66" s="41"/>
      <c r="EK66" s="41"/>
      <c r="EL66" s="41"/>
      <c r="EM66" s="41"/>
      <c r="EN66" s="41"/>
      <c r="EO66" s="41"/>
      <c r="EP66" s="41"/>
      <c r="EQ66" s="41"/>
      <c r="ER66" s="41"/>
      <c r="ES66" s="41"/>
      <c r="ET66" s="41"/>
      <c r="EU66" s="41"/>
      <c r="EV66" s="41"/>
      <c r="EW66" s="41"/>
      <c r="EX66" s="41"/>
      <c r="EY66" s="41"/>
      <c r="EZ66" s="41"/>
      <c r="FA66" s="41"/>
      <c r="FB66" s="41"/>
      <c r="FC66" s="41"/>
      <c r="FD66" s="41"/>
      <c r="FE66" s="41"/>
      <c r="FF66" s="41"/>
      <c r="FG66" s="41"/>
      <c r="FH66" s="41"/>
      <c r="FI66" s="41"/>
      <c r="FJ66" s="41"/>
      <c r="FK66" s="41"/>
      <c r="FL66" s="41"/>
      <c r="FM66" s="41"/>
      <c r="FN66" s="41"/>
      <c r="FO66" s="41"/>
      <c r="FP66" s="41"/>
      <c r="FQ66" s="41"/>
      <c r="FR66" s="41"/>
      <c r="FS66" s="41"/>
      <c r="FT66" s="41"/>
      <c r="FU66" s="41"/>
      <c r="FV66" s="41"/>
      <c r="FW66" s="41"/>
      <c r="FX66" s="41"/>
      <c r="FY66" s="41"/>
      <c r="FZ66" s="41"/>
      <c r="GA66" s="41"/>
      <c r="GB66" s="41"/>
      <c r="GC66" s="41"/>
      <c r="GD66" s="41"/>
      <c r="GE66" s="41"/>
      <c r="GF66" s="41"/>
      <c r="GG66" s="41"/>
      <c r="GH66" s="41"/>
      <c r="GI66" s="41"/>
      <c r="GJ66" s="41"/>
      <c r="GK66" s="41"/>
      <c r="GL66" s="41"/>
      <c r="GM66" s="41"/>
      <c r="GN66" s="41"/>
      <c r="GO66" s="41"/>
      <c r="GP66" s="41"/>
      <c r="GQ66" s="41"/>
      <c r="GR66" s="41"/>
      <c r="GS66" s="41"/>
      <c r="GT66" s="41"/>
      <c r="GU66" s="41"/>
      <c r="GV66" s="41"/>
      <c r="GW66" s="41"/>
      <c r="GX66" s="41"/>
      <c r="GY66" s="41"/>
      <c r="GZ66" s="41"/>
      <c r="HA66" s="41"/>
      <c r="HB66" s="41"/>
      <c r="HC66" s="41"/>
      <c r="HD66" s="41"/>
      <c r="HE66" s="41"/>
      <c r="HF66" s="41"/>
      <c r="HG66" s="41"/>
      <c r="HH66" s="41"/>
      <c r="HI66" s="41"/>
      <c r="HJ66" s="41"/>
      <c r="HK66" s="41"/>
      <c r="HL66" s="41"/>
      <c r="HM66" s="41"/>
      <c r="HN66" s="41"/>
      <c r="HO66" s="41"/>
      <c r="HP66" s="41"/>
      <c r="HQ66" s="41"/>
      <c r="HR66" s="41"/>
      <c r="HS66" s="41"/>
      <c r="HT66" s="41"/>
      <c r="HU66" s="41"/>
      <c r="HV66" s="41"/>
      <c r="HW66" s="41"/>
      <c r="HX66" s="41"/>
      <c r="HY66" s="41"/>
      <c r="HZ66" s="41"/>
      <c r="IA66" s="41"/>
      <c r="IB66" s="41"/>
      <c r="IC66" s="41"/>
      <c r="ID66" s="41"/>
      <c r="IE66" s="41"/>
      <c r="IF66" s="41"/>
      <c r="IG66" s="41"/>
      <c r="IH66" s="41"/>
      <c r="II66" s="41"/>
      <c r="IJ66" s="41"/>
      <c r="IK66" s="41"/>
      <c r="IL66" s="41"/>
      <c r="IM66" s="41"/>
      <c r="IN66" s="41"/>
      <c r="IO66" s="41"/>
      <c r="IP66" s="41"/>
      <c r="NE66" s="41"/>
      <c r="NF66" s="41"/>
      <c r="NG66" s="41"/>
      <c r="NH66" s="41"/>
      <c r="NI66" s="41"/>
      <c r="NJ66" s="41"/>
      <c r="NK66" s="41"/>
      <c r="NL66" s="41"/>
      <c r="NM66" s="41"/>
      <c r="NN66" s="41"/>
      <c r="NO66" s="41"/>
      <c r="NP66" s="41"/>
      <c r="NQ66" s="41"/>
      <c r="NR66" s="41"/>
      <c r="NS66" s="41"/>
      <c r="NT66" s="41"/>
      <c r="NU66" s="41"/>
      <c r="NV66" s="41"/>
      <c r="NW66" s="41"/>
      <c r="NX66" s="41"/>
      <c r="NY66" s="41"/>
      <c r="NZ66" s="41"/>
      <c r="OA66" s="41"/>
      <c r="OB66" s="41"/>
      <c r="OC66" s="41"/>
      <c r="OD66" s="41"/>
      <c r="OE66" s="41"/>
      <c r="OF66" s="41"/>
      <c r="OG66" s="41"/>
      <c r="OH66" s="41"/>
      <c r="OI66" s="41"/>
      <c r="OJ66" s="41"/>
      <c r="OK66" s="41"/>
      <c r="OL66" s="41"/>
      <c r="OM66" s="41"/>
      <c r="ON66" s="41"/>
      <c r="OO66" s="41"/>
      <c r="OP66" s="41"/>
      <c r="OQ66" s="41"/>
      <c r="OR66" s="41"/>
      <c r="OS66" s="41"/>
      <c r="OT66" s="41"/>
      <c r="OU66" s="41"/>
      <c r="OV66" s="41"/>
      <c r="OW66" s="41"/>
      <c r="OX66" s="41"/>
      <c r="OY66" s="41"/>
      <c r="OZ66" s="41"/>
      <c r="PA66" s="41"/>
      <c r="PB66" s="41"/>
      <c r="PC66" s="41"/>
      <c r="PD66" s="41"/>
      <c r="PE66" s="41"/>
      <c r="PF66" s="41"/>
      <c r="PG66" s="41"/>
      <c r="PH66" s="41"/>
      <c r="PI66" s="41"/>
      <c r="PJ66" s="41"/>
      <c r="PK66" s="41"/>
      <c r="PL66" s="41"/>
      <c r="PM66" s="41"/>
      <c r="PN66" s="41"/>
      <c r="PO66" s="41"/>
      <c r="PP66" s="41"/>
      <c r="PQ66" s="41"/>
      <c r="PR66" s="41"/>
      <c r="PS66" s="41"/>
      <c r="PT66" s="41"/>
      <c r="PU66" s="41"/>
      <c r="PV66" s="41"/>
      <c r="PW66" s="41"/>
      <c r="PX66" s="41"/>
      <c r="PY66" s="41"/>
      <c r="PZ66" s="41"/>
      <c r="QA66" s="41"/>
      <c r="QB66" s="41"/>
      <c r="QC66" s="41"/>
      <c r="QD66" s="41"/>
      <c r="QE66" s="41"/>
      <c r="QF66" s="41"/>
      <c r="QG66" s="41"/>
      <c r="QH66" s="41"/>
      <c r="QI66" s="41"/>
      <c r="QJ66" s="41"/>
      <c r="QK66" s="41"/>
      <c r="QL66" s="41"/>
      <c r="QM66" s="41"/>
      <c r="QN66" s="41"/>
      <c r="QO66" s="41"/>
      <c r="QP66" s="41"/>
      <c r="QQ66" s="41"/>
      <c r="QR66" s="41"/>
      <c r="QS66" s="41"/>
      <c r="QT66" s="41"/>
      <c r="QU66" s="41"/>
      <c r="QV66" s="41"/>
      <c r="QW66" s="41"/>
      <c r="QX66" s="41"/>
      <c r="QY66" s="41"/>
      <c r="QZ66" s="41"/>
      <c r="RA66" s="41"/>
      <c r="RB66" s="41"/>
      <c r="RC66" s="41"/>
      <c r="RD66" s="41"/>
      <c r="RE66" s="41"/>
      <c r="RF66" s="41"/>
      <c r="RG66" s="41"/>
      <c r="RH66" s="41"/>
      <c r="RI66" s="41"/>
      <c r="RJ66" s="41"/>
      <c r="RK66" s="41"/>
      <c r="RL66" s="41"/>
      <c r="RM66" s="41"/>
      <c r="RN66" s="41"/>
      <c r="RO66" s="41"/>
      <c r="RP66" s="41"/>
      <c r="RQ66" s="41"/>
      <c r="RR66" s="41"/>
      <c r="RS66" s="41"/>
      <c r="RT66" s="41"/>
      <c r="RU66" s="41"/>
      <c r="RV66" s="41"/>
      <c r="RW66" s="41"/>
      <c r="RX66" s="41"/>
      <c r="RY66" s="41"/>
      <c r="RZ66" s="41"/>
      <c r="SA66" s="41"/>
      <c r="SB66" s="41"/>
      <c r="SC66" s="41"/>
      <c r="SD66" s="41"/>
      <c r="SE66" s="41"/>
      <c r="SF66" s="41"/>
      <c r="SG66" s="41"/>
      <c r="SH66" s="41"/>
      <c r="SI66" s="41"/>
      <c r="SJ66" s="41"/>
      <c r="SK66" s="41"/>
    </row>
    <row r="67" spans="1:505" x14ac:dyDescent="0.25">
      <c r="A67" s="47">
        <v>31</v>
      </c>
      <c r="B67" s="17" t="s">
        <v>13</v>
      </c>
      <c r="C67" s="12">
        <f>C68+C73+C99+C104+C106+C108+C110</f>
        <v>1840956</v>
      </c>
      <c r="D67" s="12">
        <f>D68+D73+D99+D104+D106+D108+D110</f>
        <v>2668457</v>
      </c>
      <c r="E67" s="12">
        <f t="shared" si="0"/>
        <v>144.94952622441818</v>
      </c>
      <c r="F67" s="41"/>
      <c r="G67" s="41"/>
      <c r="H67" s="41"/>
      <c r="I67" s="41"/>
      <c r="J67" s="41"/>
      <c r="K67" s="41"/>
      <c r="L67" s="41"/>
      <c r="M67" s="41"/>
      <c r="BL67" s="41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41"/>
      <c r="CA67" s="41"/>
      <c r="CB67" s="41"/>
      <c r="CC67" s="41"/>
      <c r="CD67" s="41"/>
      <c r="CE67" s="41"/>
      <c r="CF67" s="41"/>
      <c r="CG67" s="41"/>
      <c r="CH67" s="41"/>
      <c r="CI67" s="41"/>
      <c r="CJ67" s="41"/>
      <c r="CK67" s="41"/>
      <c r="CL67" s="41"/>
      <c r="CM67" s="41"/>
      <c r="CN67" s="41"/>
      <c r="CO67" s="41"/>
      <c r="CP67" s="41"/>
      <c r="CQ67" s="41"/>
      <c r="CR67" s="41"/>
      <c r="CS67" s="41"/>
      <c r="CT67" s="41"/>
      <c r="CU67" s="41"/>
      <c r="CV67" s="41"/>
      <c r="CW67" s="41"/>
      <c r="CX67" s="41"/>
      <c r="CY67" s="41"/>
      <c r="CZ67" s="41"/>
      <c r="DA67" s="41"/>
      <c r="DB67" s="41"/>
      <c r="DC67" s="41"/>
      <c r="DD67" s="41"/>
      <c r="DE67" s="41"/>
      <c r="DF67" s="41"/>
      <c r="DG67" s="41"/>
      <c r="DH67" s="41"/>
      <c r="DI67" s="41"/>
      <c r="DJ67" s="41"/>
      <c r="DK67" s="41"/>
      <c r="DL67" s="41"/>
      <c r="DM67" s="41"/>
      <c r="DN67" s="41"/>
      <c r="DO67" s="41"/>
      <c r="DP67" s="41"/>
      <c r="DQ67" s="41"/>
      <c r="DR67" s="41"/>
      <c r="DS67" s="41"/>
      <c r="DT67" s="41"/>
      <c r="DU67" s="41"/>
      <c r="DV67" s="41"/>
      <c r="DW67" s="41"/>
      <c r="DX67" s="41"/>
      <c r="DY67" s="41"/>
      <c r="DZ67" s="41"/>
      <c r="EA67" s="41"/>
      <c r="EB67" s="41"/>
      <c r="EC67" s="41"/>
      <c r="ED67" s="41"/>
      <c r="EE67" s="41"/>
      <c r="EF67" s="41"/>
      <c r="EG67" s="41"/>
      <c r="EH67" s="41"/>
      <c r="EI67" s="41"/>
      <c r="EJ67" s="41"/>
      <c r="EK67" s="41"/>
      <c r="EL67" s="41"/>
      <c r="EM67" s="41"/>
      <c r="EN67" s="41"/>
      <c r="EO67" s="41"/>
      <c r="EP67" s="41"/>
      <c r="EQ67" s="41"/>
      <c r="ER67" s="41"/>
      <c r="ES67" s="41"/>
      <c r="ET67" s="41"/>
      <c r="EU67" s="41"/>
      <c r="EV67" s="41"/>
      <c r="EW67" s="41"/>
      <c r="EX67" s="41"/>
      <c r="EY67" s="41"/>
      <c r="EZ67" s="41"/>
      <c r="FA67" s="41"/>
      <c r="FB67" s="41"/>
      <c r="FC67" s="41"/>
      <c r="FD67" s="41"/>
      <c r="FE67" s="41"/>
      <c r="FF67" s="41"/>
      <c r="FG67" s="41"/>
      <c r="FH67" s="41"/>
      <c r="FI67" s="41"/>
      <c r="FJ67" s="41"/>
      <c r="FK67" s="41"/>
      <c r="FL67" s="41"/>
      <c r="FM67" s="41"/>
      <c r="FN67" s="41"/>
      <c r="FO67" s="41"/>
      <c r="FP67" s="41"/>
      <c r="FQ67" s="41"/>
      <c r="FR67" s="41"/>
      <c r="FS67" s="41"/>
      <c r="FT67" s="41"/>
      <c r="FU67" s="41"/>
      <c r="FV67" s="41"/>
      <c r="FW67" s="41"/>
      <c r="FX67" s="41"/>
      <c r="FY67" s="41"/>
      <c r="FZ67" s="41"/>
      <c r="GA67" s="41"/>
      <c r="GB67" s="41"/>
      <c r="GC67" s="41"/>
      <c r="GD67" s="41"/>
      <c r="GE67" s="41"/>
      <c r="GF67" s="41"/>
      <c r="GG67" s="41"/>
      <c r="GH67" s="41"/>
      <c r="GI67" s="41"/>
      <c r="GJ67" s="41"/>
      <c r="GK67" s="41"/>
      <c r="GL67" s="41"/>
      <c r="GM67" s="41"/>
      <c r="GN67" s="41"/>
      <c r="GO67" s="41"/>
      <c r="GP67" s="41"/>
      <c r="GQ67" s="41"/>
      <c r="GR67" s="41"/>
      <c r="GS67" s="41"/>
    </row>
    <row r="68" spans="1:505" x14ac:dyDescent="0.25">
      <c r="A68" s="16" t="s">
        <v>12</v>
      </c>
      <c r="B68" s="2" t="s">
        <v>23</v>
      </c>
      <c r="C68" s="1">
        <f>SUM(C69:C72)</f>
        <v>85087</v>
      </c>
      <c r="D68" s="1">
        <f>SUM(D69:D72)</f>
        <v>281208</v>
      </c>
      <c r="E68" s="1">
        <f t="shared" si="0"/>
        <v>330.49467016112919</v>
      </c>
      <c r="OJ68" s="41"/>
    </row>
    <row r="69" spans="1:505" x14ac:dyDescent="0.25">
      <c r="A69" s="6">
        <v>3111</v>
      </c>
      <c r="B69" s="2" t="s">
        <v>36</v>
      </c>
      <c r="C69" s="1">
        <v>44669</v>
      </c>
      <c r="D69" s="1">
        <v>146840</v>
      </c>
      <c r="E69" s="1">
        <f t="shared" si="0"/>
        <v>328.72909624124111</v>
      </c>
    </row>
    <row r="70" spans="1:505" x14ac:dyDescent="0.25">
      <c r="A70" s="6">
        <v>3121</v>
      </c>
      <c r="B70" s="2" t="s">
        <v>69</v>
      </c>
      <c r="C70" s="1">
        <v>33181</v>
      </c>
      <c r="D70" s="1">
        <v>111465</v>
      </c>
      <c r="E70" s="1">
        <f t="shared" ref="E70:E133" si="1">D70/C70*100</f>
        <v>335.93020101865523</v>
      </c>
    </row>
    <row r="71" spans="1:505" x14ac:dyDescent="0.25">
      <c r="A71" s="6">
        <v>3132</v>
      </c>
      <c r="B71" s="2" t="s">
        <v>38</v>
      </c>
      <c r="C71" s="1">
        <v>7237</v>
      </c>
      <c r="D71" s="1">
        <v>21795</v>
      </c>
      <c r="E71" s="1">
        <f t="shared" si="1"/>
        <v>301.1607019483211</v>
      </c>
    </row>
    <row r="72" spans="1:505" x14ac:dyDescent="0.25">
      <c r="A72" s="6">
        <v>3133</v>
      </c>
      <c r="B72" s="2" t="s">
        <v>70</v>
      </c>
      <c r="C72" s="1">
        <v>0</v>
      </c>
      <c r="D72" s="1">
        <v>1108</v>
      </c>
      <c r="E72" s="1" t="e">
        <f t="shared" si="1"/>
        <v>#DIV/0!</v>
      </c>
    </row>
    <row r="73" spans="1:505" x14ac:dyDescent="0.25">
      <c r="A73" s="45">
        <v>32</v>
      </c>
      <c r="B73" s="2" t="s">
        <v>22</v>
      </c>
      <c r="C73" s="1">
        <f>SUM(C74:C98)</f>
        <v>1549770</v>
      </c>
      <c r="D73" s="1">
        <f>SUM(D74:D98)</f>
        <v>2273366</v>
      </c>
      <c r="E73" s="1">
        <f t="shared" si="1"/>
        <v>146.6905411770779</v>
      </c>
    </row>
    <row r="74" spans="1:505" x14ac:dyDescent="0.25">
      <c r="A74" s="6">
        <v>3211</v>
      </c>
      <c r="B74" s="2" t="s">
        <v>42</v>
      </c>
      <c r="C74" s="1">
        <v>99675</v>
      </c>
      <c r="D74" s="1">
        <v>253715</v>
      </c>
      <c r="E74" s="1">
        <f t="shared" si="1"/>
        <v>254.54226235264611</v>
      </c>
    </row>
    <row r="75" spans="1:505" x14ac:dyDescent="0.25">
      <c r="A75" s="6">
        <v>3212</v>
      </c>
      <c r="B75" s="2" t="s">
        <v>39</v>
      </c>
      <c r="C75" s="1">
        <v>4645</v>
      </c>
      <c r="D75" s="1">
        <v>4358</v>
      </c>
      <c r="E75" s="1">
        <f t="shared" si="1"/>
        <v>93.821313240043054</v>
      </c>
    </row>
    <row r="76" spans="1:505" x14ac:dyDescent="0.25">
      <c r="A76" s="6">
        <v>3213</v>
      </c>
      <c r="B76" s="2" t="s">
        <v>43</v>
      </c>
      <c r="C76" s="1">
        <v>10293</v>
      </c>
      <c r="D76" s="1">
        <v>35585</v>
      </c>
      <c r="E76" s="1">
        <f t="shared" si="1"/>
        <v>345.72039249975711</v>
      </c>
    </row>
    <row r="77" spans="1:505" x14ac:dyDescent="0.25">
      <c r="A77" s="6">
        <v>3221</v>
      </c>
      <c r="B77" s="2" t="s">
        <v>44</v>
      </c>
      <c r="C77" s="1">
        <v>51961</v>
      </c>
      <c r="D77" s="1">
        <v>42237</v>
      </c>
      <c r="E77" s="1">
        <f t="shared" si="1"/>
        <v>81.285964473355023</v>
      </c>
      <c r="I77" s="21"/>
    </row>
    <row r="78" spans="1:505" x14ac:dyDescent="0.25">
      <c r="A78" s="6">
        <v>3222</v>
      </c>
      <c r="B78" s="2" t="s">
        <v>45</v>
      </c>
      <c r="C78" s="1">
        <v>6006</v>
      </c>
      <c r="D78" s="1">
        <v>5865</v>
      </c>
      <c r="E78" s="1">
        <f t="shared" si="1"/>
        <v>97.652347652347643</v>
      </c>
    </row>
    <row r="79" spans="1:505" x14ac:dyDescent="0.25">
      <c r="A79" s="6">
        <v>3223</v>
      </c>
      <c r="B79" s="2" t="s">
        <v>46</v>
      </c>
      <c r="C79" s="1">
        <v>2024</v>
      </c>
      <c r="D79" s="1">
        <v>3269</v>
      </c>
      <c r="E79" s="1">
        <f t="shared" si="1"/>
        <v>161.51185770750988</v>
      </c>
    </row>
    <row r="80" spans="1:505" x14ac:dyDescent="0.25">
      <c r="A80" s="6">
        <v>3224</v>
      </c>
      <c r="B80" s="2" t="s">
        <v>47</v>
      </c>
      <c r="C80" s="1">
        <v>36565</v>
      </c>
      <c r="D80" s="1">
        <v>36939</v>
      </c>
      <c r="E80" s="1">
        <f t="shared" si="1"/>
        <v>101.02283604539861</v>
      </c>
    </row>
    <row r="81" spans="1:5" x14ac:dyDescent="0.25">
      <c r="A81" s="6">
        <v>3225</v>
      </c>
      <c r="B81" s="2" t="s">
        <v>48</v>
      </c>
      <c r="C81" s="1">
        <v>2005</v>
      </c>
      <c r="D81" s="1">
        <v>2277</v>
      </c>
      <c r="E81" s="1">
        <f t="shared" si="1"/>
        <v>113.56608478802993</v>
      </c>
    </row>
    <row r="82" spans="1:5" x14ac:dyDescent="0.25">
      <c r="A82" s="6">
        <v>3227</v>
      </c>
      <c r="B82" s="2" t="s">
        <v>49</v>
      </c>
      <c r="C82" s="1">
        <v>1607</v>
      </c>
      <c r="D82" s="1">
        <v>1594</v>
      </c>
      <c r="E82" s="1">
        <f t="shared" si="1"/>
        <v>99.191039203484749</v>
      </c>
    </row>
    <row r="83" spans="1:5" x14ac:dyDescent="0.25">
      <c r="A83" s="6">
        <v>3231</v>
      </c>
      <c r="B83" s="2" t="s">
        <v>50</v>
      </c>
      <c r="C83" s="1">
        <v>14615</v>
      </c>
      <c r="D83" s="1">
        <v>24283</v>
      </c>
      <c r="E83" s="1">
        <f t="shared" si="1"/>
        <v>166.1512145056449</v>
      </c>
    </row>
    <row r="84" spans="1:5" x14ac:dyDescent="0.25">
      <c r="A84" s="6">
        <v>3232</v>
      </c>
      <c r="B84" s="2" t="s">
        <v>51</v>
      </c>
      <c r="C84" s="1">
        <v>73780</v>
      </c>
      <c r="D84" s="1">
        <v>28908</v>
      </c>
      <c r="E84" s="1">
        <f t="shared" si="1"/>
        <v>39.181349959338576</v>
      </c>
    </row>
    <row r="85" spans="1:5" x14ac:dyDescent="0.25">
      <c r="A85" s="6">
        <v>3233</v>
      </c>
      <c r="B85" s="2" t="s">
        <v>52</v>
      </c>
      <c r="C85" s="1">
        <v>45391</v>
      </c>
      <c r="D85" s="1">
        <v>52704</v>
      </c>
      <c r="E85" s="1">
        <f t="shared" si="1"/>
        <v>116.11112335044392</v>
      </c>
    </row>
    <row r="86" spans="1:5" x14ac:dyDescent="0.25">
      <c r="A86" s="6">
        <v>3234</v>
      </c>
      <c r="B86" s="2" t="s">
        <v>53</v>
      </c>
      <c r="C86" s="1">
        <v>939</v>
      </c>
      <c r="D86" s="1">
        <v>2136</v>
      </c>
      <c r="E86" s="1">
        <f t="shared" si="1"/>
        <v>227.47603833865813</v>
      </c>
    </row>
    <row r="87" spans="1:5" x14ac:dyDescent="0.25">
      <c r="A87" s="6">
        <v>3235</v>
      </c>
      <c r="B87" s="2" t="s">
        <v>54</v>
      </c>
      <c r="C87" s="1">
        <v>29969</v>
      </c>
      <c r="D87" s="1">
        <v>25751</v>
      </c>
      <c r="E87" s="1">
        <f t="shared" si="1"/>
        <v>85.925456304848353</v>
      </c>
    </row>
    <row r="88" spans="1:5" x14ac:dyDescent="0.25">
      <c r="A88" s="6">
        <v>3236</v>
      </c>
      <c r="B88" s="2" t="s">
        <v>40</v>
      </c>
      <c r="C88" s="1">
        <v>1082</v>
      </c>
      <c r="D88" s="1">
        <v>18556</v>
      </c>
      <c r="E88" s="1">
        <f t="shared" si="1"/>
        <v>1714.9722735674675</v>
      </c>
    </row>
    <row r="89" spans="1:5" x14ac:dyDescent="0.25">
      <c r="A89" s="6">
        <v>3237</v>
      </c>
      <c r="B89" s="2" t="s">
        <v>55</v>
      </c>
      <c r="C89" s="1">
        <v>1040522</v>
      </c>
      <c r="D89" s="1">
        <v>920001</v>
      </c>
      <c r="E89" s="1">
        <f t="shared" si="1"/>
        <v>88.417255954222966</v>
      </c>
    </row>
    <row r="90" spans="1:5" x14ac:dyDescent="0.25">
      <c r="A90" s="6">
        <v>3238</v>
      </c>
      <c r="B90" s="2" t="s">
        <v>56</v>
      </c>
      <c r="C90" s="1">
        <v>43799</v>
      </c>
      <c r="D90" s="1">
        <v>57311</v>
      </c>
      <c r="E90" s="1">
        <f t="shared" si="1"/>
        <v>130.85001940683577</v>
      </c>
    </row>
    <row r="91" spans="1:5" x14ac:dyDescent="0.25">
      <c r="A91" s="6">
        <v>3239</v>
      </c>
      <c r="B91" s="2" t="s">
        <v>57</v>
      </c>
      <c r="C91" s="1">
        <v>42471</v>
      </c>
      <c r="D91" s="1">
        <v>29413</v>
      </c>
      <c r="E91" s="1">
        <f t="shared" si="1"/>
        <v>69.254314708860164</v>
      </c>
    </row>
    <row r="92" spans="1:5" x14ac:dyDescent="0.25">
      <c r="A92" s="6">
        <v>3241</v>
      </c>
      <c r="B92" s="2" t="s">
        <v>58</v>
      </c>
      <c r="C92" s="1">
        <v>8288</v>
      </c>
      <c r="D92" s="1">
        <v>8675</v>
      </c>
      <c r="E92" s="1">
        <f t="shared" si="1"/>
        <v>104.66940154440154</v>
      </c>
    </row>
    <row r="93" spans="1:5" x14ac:dyDescent="0.25">
      <c r="A93" s="6">
        <v>3292</v>
      </c>
      <c r="B93" s="2" t="s">
        <v>71</v>
      </c>
      <c r="C93" s="1">
        <v>1062</v>
      </c>
      <c r="D93" s="1">
        <v>2665</v>
      </c>
      <c r="E93" s="1">
        <f t="shared" si="1"/>
        <v>250.94161958568736</v>
      </c>
    </row>
    <row r="94" spans="1:5" x14ac:dyDescent="0.25">
      <c r="A94" s="6">
        <v>3293</v>
      </c>
      <c r="B94" s="2" t="s">
        <v>72</v>
      </c>
      <c r="C94" s="1">
        <v>12314</v>
      </c>
      <c r="D94" s="1">
        <v>37312</v>
      </c>
      <c r="E94" s="1">
        <f t="shared" si="1"/>
        <v>303.00471008608088</v>
      </c>
    </row>
    <row r="95" spans="1:5" x14ac:dyDescent="0.25">
      <c r="A95" s="6">
        <v>3294</v>
      </c>
      <c r="B95" s="2" t="s">
        <v>59</v>
      </c>
      <c r="C95" s="1">
        <v>7632</v>
      </c>
      <c r="D95" s="1">
        <v>6189</v>
      </c>
      <c r="E95" s="1">
        <f t="shared" si="1"/>
        <v>81.092767295597483</v>
      </c>
    </row>
    <row r="96" spans="1:5" x14ac:dyDescent="0.25">
      <c r="A96" s="6">
        <v>3295</v>
      </c>
      <c r="B96" s="2" t="s">
        <v>41</v>
      </c>
      <c r="C96" s="1">
        <v>1408</v>
      </c>
      <c r="D96" s="1">
        <v>13122</v>
      </c>
      <c r="E96" s="1">
        <f t="shared" si="1"/>
        <v>931.96022727272737</v>
      </c>
    </row>
    <row r="97" spans="1:5" x14ac:dyDescent="0.25">
      <c r="A97" s="6">
        <v>3296</v>
      </c>
      <c r="B97" s="2" t="s">
        <v>73</v>
      </c>
      <c r="C97" s="1"/>
      <c r="D97" s="1">
        <v>70568</v>
      </c>
      <c r="E97" s="1" t="e">
        <f t="shared" si="1"/>
        <v>#DIV/0!</v>
      </c>
    </row>
    <row r="98" spans="1:5" x14ac:dyDescent="0.25">
      <c r="A98" s="6">
        <v>3299</v>
      </c>
      <c r="B98" s="2" t="s">
        <v>60</v>
      </c>
      <c r="C98" s="1">
        <v>11717</v>
      </c>
      <c r="D98" s="1">
        <v>589933</v>
      </c>
      <c r="E98" s="1">
        <f t="shared" si="1"/>
        <v>5034.8468037893663</v>
      </c>
    </row>
    <row r="99" spans="1:5" x14ac:dyDescent="0.25">
      <c r="A99" s="45">
        <v>34</v>
      </c>
      <c r="B99" s="2" t="s">
        <v>24</v>
      </c>
      <c r="C99" s="1">
        <v>40498</v>
      </c>
      <c r="D99" s="1">
        <f>SUM(D100:D103)</f>
        <v>43956</v>
      </c>
      <c r="E99" s="1">
        <f t="shared" si="1"/>
        <v>108.53869326880339</v>
      </c>
    </row>
    <row r="100" spans="1:5" x14ac:dyDescent="0.25">
      <c r="A100" s="6">
        <v>3423</v>
      </c>
      <c r="B100" s="2" t="s">
        <v>74</v>
      </c>
      <c r="C100" s="1"/>
      <c r="D100" s="1">
        <v>22</v>
      </c>
      <c r="E100" s="1" t="e">
        <f t="shared" si="1"/>
        <v>#DIV/0!</v>
      </c>
    </row>
    <row r="101" spans="1:5" x14ac:dyDescent="0.25">
      <c r="A101" s="6">
        <v>3431</v>
      </c>
      <c r="B101" s="2" t="s">
        <v>75</v>
      </c>
      <c r="C101" s="1">
        <v>7300</v>
      </c>
      <c r="D101" s="1">
        <v>7748</v>
      </c>
      <c r="E101" s="1">
        <f t="shared" si="1"/>
        <v>106.13698630136987</v>
      </c>
    </row>
    <row r="102" spans="1:5" x14ac:dyDescent="0.25">
      <c r="A102" s="6">
        <v>3432</v>
      </c>
      <c r="B102" s="2" t="s">
        <v>61</v>
      </c>
      <c r="C102" s="1">
        <v>8627</v>
      </c>
      <c r="D102" s="1">
        <v>1810</v>
      </c>
      <c r="E102" s="1">
        <f t="shared" si="1"/>
        <v>20.98064216993161</v>
      </c>
    </row>
    <row r="103" spans="1:5" x14ac:dyDescent="0.25">
      <c r="A103" s="6">
        <v>3433</v>
      </c>
      <c r="B103" s="2" t="s">
        <v>62</v>
      </c>
      <c r="C103" s="1">
        <v>92</v>
      </c>
      <c r="D103" s="1">
        <v>34376</v>
      </c>
      <c r="E103" s="1">
        <f t="shared" si="1"/>
        <v>37365.217391304352</v>
      </c>
    </row>
    <row r="104" spans="1:5" x14ac:dyDescent="0.25">
      <c r="A104" s="45">
        <v>37</v>
      </c>
      <c r="B104" s="2" t="s">
        <v>25</v>
      </c>
      <c r="C104" s="1">
        <v>12706</v>
      </c>
      <c r="D104" s="1">
        <v>10627</v>
      </c>
      <c r="E104" s="1">
        <f t="shared" si="1"/>
        <v>83.63765150322682</v>
      </c>
    </row>
    <row r="105" spans="1:5" x14ac:dyDescent="0.25">
      <c r="A105" s="6">
        <v>3721</v>
      </c>
      <c r="B105" s="2" t="s">
        <v>25</v>
      </c>
      <c r="C105" s="1">
        <v>12706</v>
      </c>
      <c r="D105" s="1">
        <v>10627</v>
      </c>
      <c r="E105" s="1">
        <f t="shared" si="1"/>
        <v>83.63765150322682</v>
      </c>
    </row>
    <row r="106" spans="1:5" x14ac:dyDescent="0.25">
      <c r="A106" s="45">
        <v>38</v>
      </c>
      <c r="B106" s="2" t="s">
        <v>28</v>
      </c>
      <c r="C106" s="1">
        <v>23226</v>
      </c>
      <c r="D106" s="1">
        <v>0</v>
      </c>
      <c r="E106" s="1">
        <f t="shared" si="1"/>
        <v>0</v>
      </c>
    </row>
    <row r="107" spans="1:5" x14ac:dyDescent="0.25">
      <c r="A107" s="6">
        <v>3811</v>
      </c>
      <c r="B107" s="2" t="s">
        <v>76</v>
      </c>
      <c r="C107" s="1">
        <v>23226</v>
      </c>
      <c r="D107" s="1">
        <v>0</v>
      </c>
      <c r="E107" s="1">
        <f t="shared" si="1"/>
        <v>0</v>
      </c>
    </row>
    <row r="108" spans="1:5" x14ac:dyDescent="0.25">
      <c r="A108" s="45">
        <v>41</v>
      </c>
      <c r="B108" s="2" t="s">
        <v>90</v>
      </c>
      <c r="C108" s="1">
        <v>1418</v>
      </c>
      <c r="D108" s="1"/>
      <c r="E108" s="1">
        <f t="shared" si="1"/>
        <v>0</v>
      </c>
    </row>
    <row r="109" spans="1:5" x14ac:dyDescent="0.25">
      <c r="A109" s="6">
        <v>4123</v>
      </c>
      <c r="B109" s="2" t="s">
        <v>77</v>
      </c>
      <c r="C109" s="1">
        <v>1418</v>
      </c>
      <c r="D109" s="1">
        <v>0</v>
      </c>
      <c r="E109" s="1">
        <f t="shared" si="1"/>
        <v>0</v>
      </c>
    </row>
    <row r="110" spans="1:5" x14ac:dyDescent="0.25">
      <c r="A110" s="45">
        <v>42</v>
      </c>
      <c r="B110" s="2" t="s">
        <v>26</v>
      </c>
      <c r="C110" s="1">
        <f>SUM(C111:C118)</f>
        <v>128251</v>
      </c>
      <c r="D110" s="1">
        <f>SUM(D111:D118)</f>
        <v>59300</v>
      </c>
      <c r="E110" s="1">
        <f t="shared" si="1"/>
        <v>46.237456238157989</v>
      </c>
    </row>
    <row r="111" spans="1:5" x14ac:dyDescent="0.25">
      <c r="A111" s="6">
        <v>4212</v>
      </c>
      <c r="B111" s="2" t="s">
        <v>78</v>
      </c>
      <c r="C111" s="1"/>
      <c r="D111" s="1">
        <v>2435</v>
      </c>
      <c r="E111" s="1" t="e">
        <f t="shared" si="1"/>
        <v>#DIV/0!</v>
      </c>
    </row>
    <row r="112" spans="1:5" x14ac:dyDescent="0.25">
      <c r="A112" s="6">
        <v>4221</v>
      </c>
      <c r="B112" s="2" t="s">
        <v>64</v>
      </c>
      <c r="C112" s="1">
        <v>69812</v>
      </c>
      <c r="D112" s="1">
        <v>25072</v>
      </c>
      <c r="E112" s="1">
        <f t="shared" si="1"/>
        <v>35.913596516358218</v>
      </c>
    </row>
    <row r="113" spans="1:5" x14ac:dyDescent="0.25">
      <c r="A113" s="6">
        <v>4222</v>
      </c>
      <c r="B113" s="2" t="s">
        <v>79</v>
      </c>
      <c r="C113" s="1">
        <v>10249</v>
      </c>
      <c r="D113" s="1">
        <v>7681</v>
      </c>
      <c r="E113" s="1">
        <f t="shared" si="1"/>
        <v>74.943896965557613</v>
      </c>
    </row>
    <row r="114" spans="1:5" x14ac:dyDescent="0.25">
      <c r="A114" s="6">
        <v>4223</v>
      </c>
      <c r="B114" s="2" t="s">
        <v>80</v>
      </c>
      <c r="C114" s="1">
        <v>4880</v>
      </c>
      <c r="D114" s="1"/>
      <c r="E114" s="1">
        <f t="shared" si="1"/>
        <v>0</v>
      </c>
    </row>
    <row r="115" spans="1:5" x14ac:dyDescent="0.25">
      <c r="A115" s="6">
        <v>4224</v>
      </c>
      <c r="B115" s="2" t="s">
        <v>65</v>
      </c>
      <c r="C115" s="1">
        <v>16657</v>
      </c>
      <c r="D115" s="1">
        <v>6842</v>
      </c>
      <c r="E115" s="1">
        <f t="shared" si="1"/>
        <v>41.075823977907191</v>
      </c>
    </row>
    <row r="116" spans="1:5" x14ac:dyDescent="0.25">
      <c r="A116" s="6">
        <v>4225</v>
      </c>
      <c r="B116" s="2" t="s">
        <v>81</v>
      </c>
      <c r="C116" s="1">
        <v>17977</v>
      </c>
      <c r="D116" s="1">
        <v>15126</v>
      </c>
      <c r="E116" s="1">
        <f t="shared" si="1"/>
        <v>84.140846637369975</v>
      </c>
    </row>
    <row r="117" spans="1:5" x14ac:dyDescent="0.25">
      <c r="A117" s="6">
        <v>4227</v>
      </c>
      <c r="B117" s="2" t="s">
        <v>67</v>
      </c>
      <c r="C117" s="1">
        <v>7359</v>
      </c>
      <c r="D117" s="1">
        <v>2104</v>
      </c>
      <c r="E117" s="1">
        <f t="shared" si="1"/>
        <v>28.590841146894956</v>
      </c>
    </row>
    <row r="118" spans="1:5" x14ac:dyDescent="0.25">
      <c r="A118" s="6">
        <v>4241</v>
      </c>
      <c r="B118" s="2" t="s">
        <v>68</v>
      </c>
      <c r="C118" s="1">
        <v>1317</v>
      </c>
      <c r="D118" s="1">
        <v>40</v>
      </c>
      <c r="E118" s="1">
        <f t="shared" si="1"/>
        <v>3.0372057706909641</v>
      </c>
    </row>
    <row r="119" spans="1:5" x14ac:dyDescent="0.25">
      <c r="A119" s="48">
        <v>43</v>
      </c>
      <c r="B119" s="2" t="s">
        <v>82</v>
      </c>
      <c r="C119" s="1">
        <f>C120+C124+C147+C151+C153+C155</f>
        <v>476025</v>
      </c>
      <c r="D119" s="1">
        <f>D120+D124+D147+D151+D153+D155</f>
        <v>321029</v>
      </c>
      <c r="E119" s="1">
        <f t="shared" si="1"/>
        <v>67.439525235019175</v>
      </c>
    </row>
    <row r="120" spans="1:5" x14ac:dyDescent="0.25">
      <c r="A120" s="45">
        <v>31</v>
      </c>
      <c r="B120" s="2" t="s">
        <v>23</v>
      </c>
      <c r="C120" s="1">
        <f>SUM(C121:C123)</f>
        <v>19871</v>
      </c>
      <c r="D120" s="1">
        <f>SUM(D121:D123)</f>
        <v>8891</v>
      </c>
      <c r="E120" s="1">
        <f t="shared" si="1"/>
        <v>44.743596195460725</v>
      </c>
    </row>
    <row r="121" spans="1:5" x14ac:dyDescent="0.25">
      <c r="A121" s="6">
        <v>3111</v>
      </c>
      <c r="B121" s="2" t="s">
        <v>36</v>
      </c>
      <c r="C121" s="1">
        <v>16715</v>
      </c>
      <c r="D121" s="1">
        <v>7194</v>
      </c>
      <c r="E121" s="1">
        <f t="shared" si="1"/>
        <v>43.039186359557284</v>
      </c>
    </row>
    <row r="122" spans="1:5" x14ac:dyDescent="0.25">
      <c r="A122" s="6">
        <v>3121</v>
      </c>
      <c r="B122" s="2" t="s">
        <v>69</v>
      </c>
      <c r="C122" s="1">
        <v>398</v>
      </c>
      <c r="D122" s="1">
        <v>455</v>
      </c>
      <c r="E122" s="1">
        <f t="shared" si="1"/>
        <v>114.321608040201</v>
      </c>
    </row>
    <row r="123" spans="1:5" x14ac:dyDescent="0.25">
      <c r="A123" s="6">
        <v>3132</v>
      </c>
      <c r="B123" s="2" t="s">
        <v>83</v>
      </c>
      <c r="C123" s="1">
        <v>2758</v>
      </c>
      <c r="D123" s="1">
        <v>1242</v>
      </c>
      <c r="E123" s="1">
        <f t="shared" si="1"/>
        <v>45.032632342277012</v>
      </c>
    </row>
    <row r="124" spans="1:5" x14ac:dyDescent="0.25">
      <c r="A124" s="45">
        <v>32</v>
      </c>
      <c r="B124" s="2" t="s">
        <v>84</v>
      </c>
      <c r="C124" s="1">
        <f>SUM(C125:C146)</f>
        <v>366878</v>
      </c>
      <c r="D124" s="1">
        <f>SUM(D125:D146)</f>
        <v>290683</v>
      </c>
      <c r="E124" s="1">
        <f t="shared" si="1"/>
        <v>79.231515653705046</v>
      </c>
    </row>
    <row r="125" spans="1:5" x14ac:dyDescent="0.25">
      <c r="A125" s="6">
        <v>3211</v>
      </c>
      <c r="B125" s="2" t="s">
        <v>42</v>
      </c>
      <c r="C125" s="1">
        <v>1950</v>
      </c>
      <c r="D125" s="1">
        <v>11946</v>
      </c>
      <c r="E125" s="1">
        <f t="shared" si="1"/>
        <v>612.61538461538464</v>
      </c>
    </row>
    <row r="126" spans="1:5" x14ac:dyDescent="0.25">
      <c r="A126" s="6">
        <v>3212</v>
      </c>
      <c r="B126" s="2" t="s">
        <v>39</v>
      </c>
      <c r="C126" s="1">
        <v>495</v>
      </c>
      <c r="D126" s="1">
        <v>192</v>
      </c>
      <c r="E126" s="1">
        <f t="shared" si="1"/>
        <v>38.787878787878789</v>
      </c>
    </row>
    <row r="127" spans="1:5" x14ac:dyDescent="0.25">
      <c r="A127" s="6">
        <v>3213</v>
      </c>
      <c r="B127" s="2" t="s">
        <v>43</v>
      </c>
      <c r="C127" s="1">
        <v>1946</v>
      </c>
      <c r="D127" s="1">
        <v>4724</v>
      </c>
      <c r="E127" s="1">
        <f t="shared" si="1"/>
        <v>242.75436793422406</v>
      </c>
    </row>
    <row r="128" spans="1:5" x14ac:dyDescent="0.25">
      <c r="A128" s="6">
        <v>3221</v>
      </c>
      <c r="B128" s="2" t="s">
        <v>44</v>
      </c>
      <c r="C128" s="1">
        <v>21966</v>
      </c>
      <c r="D128" s="1">
        <v>11223</v>
      </c>
      <c r="E128" s="1">
        <f t="shared" si="1"/>
        <v>51.092597650915053</v>
      </c>
    </row>
    <row r="129" spans="1:5" x14ac:dyDescent="0.25">
      <c r="A129" s="6">
        <v>3222</v>
      </c>
      <c r="B129" s="2" t="s">
        <v>45</v>
      </c>
      <c r="C129" s="1">
        <v>19879</v>
      </c>
      <c r="D129" s="1">
        <v>4516</v>
      </c>
      <c r="E129" s="1">
        <f t="shared" si="1"/>
        <v>22.717440515116454</v>
      </c>
    </row>
    <row r="130" spans="1:5" x14ac:dyDescent="0.25">
      <c r="A130" s="6">
        <v>3223</v>
      </c>
      <c r="B130" s="2" t="s">
        <v>85</v>
      </c>
      <c r="C130" s="1">
        <v>1659</v>
      </c>
      <c r="D130" s="1">
        <v>12</v>
      </c>
      <c r="E130" s="1">
        <f t="shared" si="1"/>
        <v>0.72332730560578662</v>
      </c>
    </row>
    <row r="131" spans="1:5" x14ac:dyDescent="0.25">
      <c r="A131" s="6">
        <v>3224</v>
      </c>
      <c r="B131" s="2" t="s">
        <v>47</v>
      </c>
      <c r="C131" s="1">
        <v>20678</v>
      </c>
      <c r="D131" s="1">
        <v>4271</v>
      </c>
      <c r="E131" s="1">
        <f t="shared" si="1"/>
        <v>20.654802205242287</v>
      </c>
    </row>
    <row r="132" spans="1:5" x14ac:dyDescent="0.25">
      <c r="A132" s="6">
        <v>3225</v>
      </c>
      <c r="B132" s="2" t="s">
        <v>48</v>
      </c>
      <c r="C132" s="1">
        <v>664</v>
      </c>
      <c r="D132" s="1">
        <v>369</v>
      </c>
      <c r="E132" s="1">
        <f t="shared" si="1"/>
        <v>55.57228915662651</v>
      </c>
    </row>
    <row r="133" spans="1:5" x14ac:dyDescent="0.25">
      <c r="A133" s="6">
        <v>3227</v>
      </c>
      <c r="B133" s="2" t="s">
        <v>86</v>
      </c>
      <c r="C133" s="1">
        <v>2017</v>
      </c>
      <c r="D133" s="1">
        <v>841</v>
      </c>
      <c r="E133" s="1">
        <f t="shared" si="1"/>
        <v>41.69558750619732</v>
      </c>
    </row>
    <row r="134" spans="1:5" x14ac:dyDescent="0.25">
      <c r="A134" s="6">
        <v>3231</v>
      </c>
      <c r="B134" s="2" t="s">
        <v>50</v>
      </c>
      <c r="C134" s="1">
        <v>2786</v>
      </c>
      <c r="D134" s="1">
        <v>10366</v>
      </c>
      <c r="E134" s="1">
        <f t="shared" ref="E134:E197" si="2">D134/C134*100</f>
        <v>372.07465900933238</v>
      </c>
    </row>
    <row r="135" spans="1:5" x14ac:dyDescent="0.25">
      <c r="A135" s="6">
        <v>3232</v>
      </c>
      <c r="B135" s="2" t="s">
        <v>51</v>
      </c>
      <c r="C135" s="1">
        <v>5206</v>
      </c>
      <c r="D135" s="1">
        <v>1600</v>
      </c>
      <c r="E135" s="1">
        <f t="shared" si="2"/>
        <v>30.73376872839032</v>
      </c>
    </row>
    <row r="136" spans="1:5" x14ac:dyDescent="0.25">
      <c r="A136" s="6">
        <v>3233</v>
      </c>
      <c r="B136" s="2" t="s">
        <v>52</v>
      </c>
      <c r="C136" s="1">
        <v>9245</v>
      </c>
      <c r="D136" s="1">
        <v>0</v>
      </c>
      <c r="E136" s="1">
        <f t="shared" si="2"/>
        <v>0</v>
      </c>
    </row>
    <row r="137" spans="1:5" x14ac:dyDescent="0.25">
      <c r="A137" s="6">
        <v>3234</v>
      </c>
      <c r="B137" s="2" t="s">
        <v>53</v>
      </c>
      <c r="C137" s="1"/>
      <c r="D137" s="1">
        <v>3008</v>
      </c>
      <c r="E137" s="1" t="e">
        <f t="shared" si="2"/>
        <v>#DIV/0!</v>
      </c>
    </row>
    <row r="138" spans="1:5" x14ac:dyDescent="0.25">
      <c r="A138" s="6">
        <v>3235</v>
      </c>
      <c r="B138" s="2" t="s">
        <v>54</v>
      </c>
      <c r="C138" s="1">
        <v>7155</v>
      </c>
      <c r="D138" s="1">
        <v>7711</v>
      </c>
      <c r="E138" s="1">
        <f t="shared" si="2"/>
        <v>107.77078965758211</v>
      </c>
    </row>
    <row r="139" spans="1:5" x14ac:dyDescent="0.25">
      <c r="A139" s="6">
        <v>3237</v>
      </c>
      <c r="B139" s="2" t="s">
        <v>55</v>
      </c>
      <c r="C139" s="1">
        <v>212320</v>
      </c>
      <c r="D139" s="1">
        <v>183077</v>
      </c>
      <c r="E139" s="1">
        <f t="shared" si="2"/>
        <v>86.226921627731727</v>
      </c>
    </row>
    <row r="140" spans="1:5" x14ac:dyDescent="0.25">
      <c r="A140" s="6">
        <v>3238</v>
      </c>
      <c r="B140" s="2" t="s">
        <v>56</v>
      </c>
      <c r="C140" s="1">
        <v>1579</v>
      </c>
      <c r="D140" s="1">
        <v>4024</v>
      </c>
      <c r="E140" s="1">
        <f t="shared" si="2"/>
        <v>254.84483850538317</v>
      </c>
    </row>
    <row r="141" spans="1:5" x14ac:dyDescent="0.25">
      <c r="A141" s="6">
        <v>3239</v>
      </c>
      <c r="B141" s="2" t="s">
        <v>57</v>
      </c>
      <c r="C141" s="1">
        <v>14400</v>
      </c>
      <c r="D141" s="1">
        <v>15173</v>
      </c>
      <c r="E141" s="1">
        <f t="shared" si="2"/>
        <v>105.36805555555556</v>
      </c>
    </row>
    <row r="142" spans="1:5" x14ac:dyDescent="0.25">
      <c r="A142" s="6">
        <v>3241</v>
      </c>
      <c r="B142" s="2" t="s">
        <v>87</v>
      </c>
      <c r="C142" s="1">
        <v>23691</v>
      </c>
      <c r="D142" s="1">
        <v>6137</v>
      </c>
      <c r="E142" s="1">
        <f t="shared" si="2"/>
        <v>25.904351863576885</v>
      </c>
    </row>
    <row r="143" spans="1:5" x14ac:dyDescent="0.25">
      <c r="A143" s="6">
        <v>3292</v>
      </c>
      <c r="B143" s="2" t="s">
        <v>88</v>
      </c>
      <c r="C143" s="1">
        <v>13936</v>
      </c>
      <c r="D143" s="1">
        <v>12995</v>
      </c>
      <c r="E143" s="1">
        <f t="shared" si="2"/>
        <v>93.247703788748566</v>
      </c>
    </row>
    <row r="144" spans="1:5" x14ac:dyDescent="0.25">
      <c r="A144" s="6">
        <v>3293</v>
      </c>
      <c r="B144" s="2" t="s">
        <v>72</v>
      </c>
      <c r="C144" s="1">
        <v>143</v>
      </c>
      <c r="D144" s="1">
        <v>0</v>
      </c>
      <c r="E144" s="1">
        <f t="shared" si="2"/>
        <v>0</v>
      </c>
    </row>
    <row r="145" spans="1:5" x14ac:dyDescent="0.25">
      <c r="A145" s="6">
        <v>3294</v>
      </c>
      <c r="B145" s="2" t="s">
        <v>59</v>
      </c>
      <c r="C145" s="1">
        <v>1453</v>
      </c>
      <c r="D145" s="1">
        <v>703</v>
      </c>
      <c r="E145" s="1">
        <f t="shared" si="2"/>
        <v>48.382656572608397</v>
      </c>
    </row>
    <row r="146" spans="1:5" x14ac:dyDescent="0.25">
      <c r="A146" s="6">
        <v>3299</v>
      </c>
      <c r="B146" s="2" t="s">
        <v>60</v>
      </c>
      <c r="C146" s="1">
        <v>3710</v>
      </c>
      <c r="D146" s="1">
        <v>7795</v>
      </c>
      <c r="E146" s="1">
        <f t="shared" si="2"/>
        <v>210.10781671159032</v>
      </c>
    </row>
    <row r="147" spans="1:5" x14ac:dyDescent="0.25">
      <c r="A147" s="45">
        <v>34</v>
      </c>
      <c r="B147" s="2" t="s">
        <v>24</v>
      </c>
      <c r="C147" s="1">
        <v>66</v>
      </c>
      <c r="D147" s="1">
        <v>3</v>
      </c>
      <c r="E147" s="1">
        <f t="shared" si="2"/>
        <v>4.5454545454545459</v>
      </c>
    </row>
    <row r="148" spans="1:5" x14ac:dyDescent="0.25">
      <c r="A148" s="6">
        <v>3432</v>
      </c>
      <c r="B148" s="2" t="s">
        <v>61</v>
      </c>
      <c r="C148" s="1">
        <v>66</v>
      </c>
      <c r="D148" s="1">
        <v>3</v>
      </c>
      <c r="E148" s="1">
        <f t="shared" si="2"/>
        <v>4.5454545454545459</v>
      </c>
    </row>
    <row r="149" spans="1:5" x14ac:dyDescent="0.25">
      <c r="A149" s="45">
        <v>37</v>
      </c>
      <c r="B149" s="2" t="s">
        <v>25</v>
      </c>
      <c r="C149" s="1">
        <v>20572</v>
      </c>
      <c r="D149" s="1">
        <v>16060</v>
      </c>
      <c r="E149" s="1">
        <f t="shared" si="2"/>
        <v>78.067275909002532</v>
      </c>
    </row>
    <row r="150" spans="1:5" x14ac:dyDescent="0.25">
      <c r="A150" s="6">
        <v>3721</v>
      </c>
      <c r="B150" s="2" t="s">
        <v>89</v>
      </c>
      <c r="C150" s="1">
        <v>20572</v>
      </c>
      <c r="D150" s="1">
        <v>16060</v>
      </c>
      <c r="E150" s="1">
        <f t="shared" si="2"/>
        <v>78.067275909002532</v>
      </c>
    </row>
    <row r="151" spans="1:5" x14ac:dyDescent="0.25">
      <c r="A151" s="45">
        <v>38</v>
      </c>
      <c r="B151" s="2" t="s">
        <v>28</v>
      </c>
      <c r="C151" s="1">
        <v>5309</v>
      </c>
      <c r="D151" s="1">
        <v>9677</v>
      </c>
      <c r="E151" s="1">
        <f t="shared" si="2"/>
        <v>182.27538142776419</v>
      </c>
    </row>
    <row r="152" spans="1:5" x14ac:dyDescent="0.25">
      <c r="A152" s="6">
        <v>3811</v>
      </c>
      <c r="B152" s="2" t="s">
        <v>76</v>
      </c>
      <c r="C152" s="1">
        <v>5309</v>
      </c>
      <c r="D152" s="1">
        <v>9677</v>
      </c>
      <c r="E152" s="1">
        <f t="shared" si="2"/>
        <v>182.27538142776419</v>
      </c>
    </row>
    <row r="153" spans="1:5" x14ac:dyDescent="0.25">
      <c r="A153" s="45">
        <v>41</v>
      </c>
      <c r="B153" s="2" t="s">
        <v>29</v>
      </c>
      <c r="C153" s="1">
        <v>5367</v>
      </c>
      <c r="D153" s="1">
        <v>0</v>
      </c>
      <c r="E153" s="1">
        <f t="shared" si="2"/>
        <v>0</v>
      </c>
    </row>
    <row r="154" spans="1:5" x14ac:dyDescent="0.25">
      <c r="A154" s="6">
        <v>4123</v>
      </c>
      <c r="B154" s="2" t="s">
        <v>77</v>
      </c>
      <c r="C154" s="1">
        <v>5367</v>
      </c>
      <c r="D154" s="1">
        <v>0</v>
      </c>
      <c r="E154" s="1">
        <f t="shared" si="2"/>
        <v>0</v>
      </c>
    </row>
    <row r="155" spans="1:5" x14ac:dyDescent="0.25">
      <c r="A155" s="45">
        <v>42</v>
      </c>
      <c r="B155" s="2" t="s">
        <v>26</v>
      </c>
      <c r="C155" s="1">
        <f>SUM(C156:C159)</f>
        <v>78534</v>
      </c>
      <c r="D155" s="1">
        <f>SUM(D156:D159)</f>
        <v>11775</v>
      </c>
      <c r="E155" s="1">
        <f t="shared" si="2"/>
        <v>14.993505997402398</v>
      </c>
    </row>
    <row r="156" spans="1:5" x14ac:dyDescent="0.25">
      <c r="A156" s="6">
        <v>4221</v>
      </c>
      <c r="B156" s="2" t="s">
        <v>64</v>
      </c>
      <c r="C156" s="1">
        <v>52134</v>
      </c>
      <c r="D156" s="1">
        <v>8178</v>
      </c>
      <c r="E156" s="1">
        <f t="shared" si="2"/>
        <v>15.686500172632064</v>
      </c>
    </row>
    <row r="157" spans="1:5" x14ac:dyDescent="0.25">
      <c r="A157" s="6">
        <v>4224</v>
      </c>
      <c r="B157" s="2" t="s">
        <v>65</v>
      </c>
      <c r="C157" s="1"/>
      <c r="D157" s="1">
        <v>1047</v>
      </c>
      <c r="E157" s="1" t="e">
        <f t="shared" si="2"/>
        <v>#DIV/0!</v>
      </c>
    </row>
    <row r="158" spans="1:5" x14ac:dyDescent="0.25">
      <c r="A158" s="6">
        <v>4225</v>
      </c>
      <c r="B158" s="2" t="s">
        <v>81</v>
      </c>
      <c r="C158" s="1">
        <v>23228</v>
      </c>
      <c r="D158" s="1">
        <v>2057</v>
      </c>
      <c r="E158" s="1">
        <f t="shared" si="2"/>
        <v>8.8556914069226789</v>
      </c>
    </row>
    <row r="159" spans="1:5" x14ac:dyDescent="0.25">
      <c r="A159" s="6">
        <v>4241</v>
      </c>
      <c r="B159" s="2" t="s">
        <v>68</v>
      </c>
      <c r="C159" s="1">
        <v>3172</v>
      </c>
      <c r="D159" s="1">
        <v>493</v>
      </c>
      <c r="E159" s="1">
        <f t="shared" si="2"/>
        <v>15.542244640605297</v>
      </c>
    </row>
    <row r="160" spans="1:5" x14ac:dyDescent="0.25">
      <c r="A160" s="48">
        <v>52</v>
      </c>
      <c r="B160" s="2" t="s">
        <v>10</v>
      </c>
      <c r="C160" s="1">
        <f>C161+C165+C186+C188+C190+C192+C195</f>
        <v>443344</v>
      </c>
      <c r="D160" s="1">
        <f>D161+D165+D186+D188+D190+D192+D195</f>
        <v>6631327</v>
      </c>
      <c r="E160" s="1">
        <f t="shared" si="2"/>
        <v>1495.7520570933632</v>
      </c>
    </row>
    <row r="161" spans="1:5" x14ac:dyDescent="0.25">
      <c r="A161" s="45">
        <v>31</v>
      </c>
      <c r="B161" s="2" t="s">
        <v>23</v>
      </c>
      <c r="C161" s="1">
        <f>SUM(C162:C164)</f>
        <v>384807</v>
      </c>
      <c r="D161" s="1">
        <f>SUM(D162:D164)</f>
        <v>750747</v>
      </c>
      <c r="E161" s="1">
        <f t="shared" si="2"/>
        <v>195.09702266330916</v>
      </c>
    </row>
    <row r="162" spans="1:5" x14ac:dyDescent="0.25">
      <c r="A162" s="6">
        <v>3111</v>
      </c>
      <c r="B162" s="2" t="s">
        <v>36</v>
      </c>
      <c r="C162" s="1">
        <v>329268</v>
      </c>
      <c r="D162" s="1">
        <v>629875</v>
      </c>
      <c r="E162" s="1">
        <f t="shared" si="2"/>
        <v>191.29554041085072</v>
      </c>
    </row>
    <row r="163" spans="1:5" x14ac:dyDescent="0.25">
      <c r="A163" s="6">
        <v>3121</v>
      </c>
      <c r="B163" s="2" t="s">
        <v>69</v>
      </c>
      <c r="C163" s="1">
        <v>7934</v>
      </c>
      <c r="D163" s="1">
        <v>19747</v>
      </c>
      <c r="E163" s="1">
        <f t="shared" si="2"/>
        <v>248.89084950844466</v>
      </c>
    </row>
    <row r="164" spans="1:5" x14ac:dyDescent="0.25">
      <c r="A164" s="6">
        <v>3132</v>
      </c>
      <c r="B164" s="2" t="s">
        <v>98</v>
      </c>
      <c r="C164" s="1">
        <v>47605</v>
      </c>
      <c r="D164" s="1">
        <v>101125</v>
      </c>
      <c r="E164" s="1">
        <f t="shared" si="2"/>
        <v>212.42516542380002</v>
      </c>
    </row>
    <row r="165" spans="1:5" x14ac:dyDescent="0.25">
      <c r="A165" s="45">
        <v>32</v>
      </c>
      <c r="B165" s="2" t="s">
        <v>22</v>
      </c>
      <c r="C165" s="1">
        <f>SUM(C166:C185)</f>
        <v>11902</v>
      </c>
      <c r="D165" s="1">
        <f>SUM(D166:D185)</f>
        <v>287979</v>
      </c>
      <c r="E165" s="1">
        <f t="shared" si="2"/>
        <v>2419.5849437069401</v>
      </c>
    </row>
    <row r="166" spans="1:5" x14ac:dyDescent="0.25">
      <c r="A166" s="6">
        <v>3211</v>
      </c>
      <c r="B166" s="2" t="s">
        <v>42</v>
      </c>
      <c r="C166" s="1">
        <v>0</v>
      </c>
      <c r="D166" s="1">
        <v>18956</v>
      </c>
      <c r="E166" s="1" t="e">
        <f t="shared" si="2"/>
        <v>#DIV/0!</v>
      </c>
    </row>
    <row r="167" spans="1:5" x14ac:dyDescent="0.25">
      <c r="A167" s="6">
        <v>3212</v>
      </c>
      <c r="B167" s="2" t="s">
        <v>39</v>
      </c>
      <c r="C167" s="1">
        <v>11902</v>
      </c>
      <c r="D167" s="1">
        <v>20606</v>
      </c>
      <c r="E167" s="1">
        <f t="shared" si="2"/>
        <v>173.13056629137961</v>
      </c>
    </row>
    <row r="168" spans="1:5" x14ac:dyDescent="0.25">
      <c r="A168" s="6">
        <v>3213</v>
      </c>
      <c r="B168" s="2" t="s">
        <v>43</v>
      </c>
      <c r="C168" s="1">
        <v>0</v>
      </c>
      <c r="D168" s="1">
        <v>38342</v>
      </c>
      <c r="E168" s="1" t="e">
        <f t="shared" si="2"/>
        <v>#DIV/0!</v>
      </c>
    </row>
    <row r="169" spans="1:5" x14ac:dyDescent="0.25">
      <c r="A169" s="6">
        <v>3221</v>
      </c>
      <c r="B169" s="2" t="s">
        <v>99</v>
      </c>
      <c r="C169" s="1">
        <v>0</v>
      </c>
      <c r="D169" s="1">
        <v>568</v>
      </c>
      <c r="E169" s="1" t="e">
        <f t="shared" si="2"/>
        <v>#DIV/0!</v>
      </c>
    </row>
    <row r="170" spans="1:5" x14ac:dyDescent="0.25">
      <c r="A170" s="6">
        <v>3222</v>
      </c>
      <c r="B170" s="2" t="s">
        <v>45</v>
      </c>
      <c r="C170" s="1">
        <v>0</v>
      </c>
      <c r="D170" s="1">
        <v>1004</v>
      </c>
      <c r="E170" s="1" t="e">
        <f t="shared" si="2"/>
        <v>#DIV/0!</v>
      </c>
    </row>
    <row r="171" spans="1:5" x14ac:dyDescent="0.25">
      <c r="A171" s="6">
        <v>3223</v>
      </c>
      <c r="B171" s="2" t="s">
        <v>85</v>
      </c>
      <c r="C171" s="1">
        <v>0</v>
      </c>
      <c r="D171" s="1">
        <v>68</v>
      </c>
      <c r="E171" s="1" t="e">
        <f t="shared" si="2"/>
        <v>#DIV/0!</v>
      </c>
    </row>
    <row r="172" spans="1:5" x14ac:dyDescent="0.25">
      <c r="A172" s="6">
        <v>3224</v>
      </c>
      <c r="B172" s="2" t="s">
        <v>92</v>
      </c>
      <c r="C172" s="1">
        <v>0</v>
      </c>
      <c r="D172" s="1">
        <v>14359</v>
      </c>
      <c r="E172" s="1" t="e">
        <f t="shared" si="2"/>
        <v>#DIV/0!</v>
      </c>
    </row>
    <row r="173" spans="1:5" x14ac:dyDescent="0.25">
      <c r="A173" s="6">
        <v>3225</v>
      </c>
      <c r="B173" s="2" t="s">
        <v>48</v>
      </c>
      <c r="C173" s="1">
        <v>0</v>
      </c>
      <c r="D173" s="1">
        <v>177</v>
      </c>
      <c r="E173" s="1" t="e">
        <f t="shared" si="2"/>
        <v>#DIV/0!</v>
      </c>
    </row>
    <row r="174" spans="1:5" x14ac:dyDescent="0.25">
      <c r="A174" s="6">
        <v>3227</v>
      </c>
      <c r="B174" s="2" t="s">
        <v>86</v>
      </c>
      <c r="C174" s="1">
        <v>0</v>
      </c>
      <c r="D174" s="1">
        <v>6</v>
      </c>
      <c r="E174" s="1" t="e">
        <f t="shared" si="2"/>
        <v>#DIV/0!</v>
      </c>
    </row>
    <row r="175" spans="1:5" x14ac:dyDescent="0.25">
      <c r="A175" s="6">
        <v>3231</v>
      </c>
      <c r="B175" s="2" t="s">
        <v>50</v>
      </c>
      <c r="C175" s="1">
        <v>0</v>
      </c>
      <c r="D175" s="1">
        <v>1839</v>
      </c>
      <c r="E175" s="1" t="e">
        <f t="shared" si="2"/>
        <v>#DIV/0!</v>
      </c>
    </row>
    <row r="176" spans="1:5" x14ac:dyDescent="0.25">
      <c r="A176" s="6">
        <v>3232</v>
      </c>
      <c r="B176" s="2" t="s">
        <v>51</v>
      </c>
      <c r="C176" s="1">
        <v>0</v>
      </c>
      <c r="D176" s="1">
        <v>2644</v>
      </c>
      <c r="E176" s="1" t="e">
        <f t="shared" si="2"/>
        <v>#DIV/0!</v>
      </c>
    </row>
    <row r="177" spans="1:5" x14ac:dyDescent="0.25">
      <c r="A177" s="6">
        <v>3233</v>
      </c>
      <c r="B177" s="2" t="s">
        <v>52</v>
      </c>
      <c r="C177" s="1">
        <v>0</v>
      </c>
      <c r="D177" s="1">
        <v>3447</v>
      </c>
      <c r="E177" s="1" t="e">
        <f t="shared" si="2"/>
        <v>#DIV/0!</v>
      </c>
    </row>
    <row r="178" spans="1:5" x14ac:dyDescent="0.25">
      <c r="A178" s="6">
        <v>3235</v>
      </c>
      <c r="B178" s="2" t="s">
        <v>54</v>
      </c>
      <c r="C178" s="1">
        <v>0</v>
      </c>
      <c r="D178" s="1">
        <v>3601</v>
      </c>
      <c r="E178" s="1" t="e">
        <f t="shared" si="2"/>
        <v>#DIV/0!</v>
      </c>
    </row>
    <row r="179" spans="1:5" x14ac:dyDescent="0.25">
      <c r="A179" s="6">
        <v>3237</v>
      </c>
      <c r="B179" s="2" t="s">
        <v>55</v>
      </c>
      <c r="C179" s="1">
        <v>0</v>
      </c>
      <c r="D179" s="1">
        <v>102467</v>
      </c>
      <c r="E179" s="1" t="e">
        <f t="shared" si="2"/>
        <v>#DIV/0!</v>
      </c>
    </row>
    <row r="180" spans="1:5" x14ac:dyDescent="0.25">
      <c r="A180" s="6">
        <v>3238</v>
      </c>
      <c r="B180" s="2" t="s">
        <v>56</v>
      </c>
      <c r="C180" s="1">
        <v>0</v>
      </c>
      <c r="D180" s="1">
        <v>81</v>
      </c>
      <c r="E180" s="1" t="e">
        <f t="shared" si="2"/>
        <v>#DIV/0!</v>
      </c>
    </row>
    <row r="181" spans="1:5" x14ac:dyDescent="0.25">
      <c r="A181" s="6">
        <v>3239</v>
      </c>
      <c r="B181" s="2" t="s">
        <v>57</v>
      </c>
      <c r="C181" s="1">
        <v>0</v>
      </c>
      <c r="D181" s="1">
        <v>6074</v>
      </c>
      <c r="E181" s="1" t="e">
        <f t="shared" si="2"/>
        <v>#DIV/0!</v>
      </c>
    </row>
    <row r="182" spans="1:5" x14ac:dyDescent="0.25">
      <c r="A182" s="6">
        <v>3241</v>
      </c>
      <c r="B182" s="2" t="s">
        <v>87</v>
      </c>
      <c r="C182" s="1">
        <v>0</v>
      </c>
      <c r="D182" s="1">
        <v>9993</v>
      </c>
      <c r="E182" s="1" t="e">
        <f t="shared" si="2"/>
        <v>#DIV/0!</v>
      </c>
    </row>
    <row r="183" spans="1:5" x14ac:dyDescent="0.25">
      <c r="A183" s="6">
        <v>3293</v>
      </c>
      <c r="B183" s="2" t="s">
        <v>72</v>
      </c>
      <c r="C183" s="1">
        <v>0</v>
      </c>
      <c r="D183" s="1">
        <v>22602</v>
      </c>
      <c r="E183" s="1" t="e">
        <f t="shared" si="2"/>
        <v>#DIV/0!</v>
      </c>
    </row>
    <row r="184" spans="1:5" x14ac:dyDescent="0.25">
      <c r="A184" s="6">
        <v>3294</v>
      </c>
      <c r="B184" s="2" t="s">
        <v>59</v>
      </c>
      <c r="C184" s="1">
        <v>0</v>
      </c>
      <c r="D184" s="1">
        <v>796</v>
      </c>
      <c r="E184" s="1" t="e">
        <f t="shared" si="2"/>
        <v>#DIV/0!</v>
      </c>
    </row>
    <row r="185" spans="1:5" x14ac:dyDescent="0.25">
      <c r="A185" s="6">
        <v>3299</v>
      </c>
      <c r="B185" s="2" t="s">
        <v>60</v>
      </c>
      <c r="C185" s="1">
        <v>0</v>
      </c>
      <c r="D185" s="1">
        <v>40349</v>
      </c>
      <c r="E185" s="1" t="e">
        <f t="shared" si="2"/>
        <v>#DIV/0!</v>
      </c>
    </row>
    <row r="186" spans="1:5" x14ac:dyDescent="0.25">
      <c r="A186" s="45">
        <v>34</v>
      </c>
      <c r="B186" s="2" t="s">
        <v>24</v>
      </c>
      <c r="C186" s="1">
        <v>0</v>
      </c>
      <c r="D186" s="1">
        <v>262</v>
      </c>
      <c r="E186" s="1" t="e">
        <f t="shared" si="2"/>
        <v>#DIV/0!</v>
      </c>
    </row>
    <row r="187" spans="1:5" x14ac:dyDescent="0.25">
      <c r="A187" s="6">
        <v>3431</v>
      </c>
      <c r="B187" s="2" t="s">
        <v>75</v>
      </c>
      <c r="C187" s="1">
        <v>0</v>
      </c>
      <c r="D187" s="1">
        <v>262</v>
      </c>
      <c r="E187" s="1" t="e">
        <f t="shared" si="2"/>
        <v>#DIV/0!</v>
      </c>
    </row>
    <row r="188" spans="1:5" x14ac:dyDescent="0.25">
      <c r="A188" s="45">
        <v>36</v>
      </c>
      <c r="B188" s="2" t="s">
        <v>27</v>
      </c>
      <c r="C188" s="1">
        <v>33185</v>
      </c>
      <c r="D188" s="1">
        <v>15977</v>
      </c>
      <c r="E188" s="1">
        <f t="shared" si="2"/>
        <v>48.145246346240775</v>
      </c>
    </row>
    <row r="189" spans="1:5" ht="22.5" x14ac:dyDescent="0.25">
      <c r="A189" s="6">
        <v>3693</v>
      </c>
      <c r="B189" s="35" t="s">
        <v>94</v>
      </c>
      <c r="C189" s="1">
        <v>33185</v>
      </c>
      <c r="D189" s="1">
        <v>15977</v>
      </c>
      <c r="E189" s="1">
        <f t="shared" si="2"/>
        <v>48.145246346240775</v>
      </c>
    </row>
    <row r="190" spans="1:5" x14ac:dyDescent="0.25">
      <c r="A190" s="45">
        <v>37</v>
      </c>
      <c r="B190" s="2" t="s">
        <v>25</v>
      </c>
      <c r="C190" s="1">
        <v>13450</v>
      </c>
      <c r="D190" s="1">
        <v>18581</v>
      </c>
      <c r="E190" s="1">
        <f t="shared" si="2"/>
        <v>138.14869888475835</v>
      </c>
    </row>
    <row r="191" spans="1:5" x14ac:dyDescent="0.25">
      <c r="A191" s="6">
        <v>3721</v>
      </c>
      <c r="B191" s="2" t="s">
        <v>100</v>
      </c>
      <c r="C191" s="1">
        <v>13450</v>
      </c>
      <c r="D191" s="1">
        <v>18581</v>
      </c>
      <c r="E191" s="1">
        <f t="shared" si="2"/>
        <v>138.14869888475835</v>
      </c>
    </row>
    <row r="192" spans="1:5" x14ac:dyDescent="0.25">
      <c r="A192" s="45">
        <v>38</v>
      </c>
      <c r="B192" s="2" t="s">
        <v>28</v>
      </c>
      <c r="C192" s="1">
        <v>0</v>
      </c>
      <c r="D192" s="1">
        <f>D193+D194</f>
        <v>44136</v>
      </c>
      <c r="E192" s="1" t="e">
        <f t="shared" si="2"/>
        <v>#DIV/0!</v>
      </c>
    </row>
    <row r="193" spans="1:5" x14ac:dyDescent="0.25">
      <c r="A193" s="6">
        <v>3811</v>
      </c>
      <c r="B193" s="2" t="s">
        <v>76</v>
      </c>
      <c r="C193" s="1">
        <v>0</v>
      </c>
      <c r="D193" s="1">
        <v>41319</v>
      </c>
      <c r="E193" s="1" t="e">
        <f t="shared" si="2"/>
        <v>#DIV/0!</v>
      </c>
    </row>
    <row r="194" spans="1:5" x14ac:dyDescent="0.25">
      <c r="A194" s="6">
        <v>3813</v>
      </c>
      <c r="B194" s="2" t="s">
        <v>95</v>
      </c>
      <c r="C194" s="1">
        <v>0</v>
      </c>
      <c r="D194" s="1">
        <v>2817</v>
      </c>
      <c r="E194" s="1" t="e">
        <f t="shared" si="2"/>
        <v>#DIV/0!</v>
      </c>
    </row>
    <row r="195" spans="1:5" x14ac:dyDescent="0.25">
      <c r="A195" s="45">
        <v>42</v>
      </c>
      <c r="B195" s="2" t="s">
        <v>26</v>
      </c>
      <c r="C195" s="1">
        <f>SUM(C196:C203)</f>
        <v>0</v>
      </c>
      <c r="D195" s="1">
        <f>SUM(D196:D203)</f>
        <v>5513645</v>
      </c>
      <c r="E195" s="1" t="e">
        <f t="shared" si="2"/>
        <v>#DIV/0!</v>
      </c>
    </row>
    <row r="196" spans="1:5" x14ac:dyDescent="0.25">
      <c r="A196" s="6">
        <v>4212</v>
      </c>
      <c r="B196" s="2" t="s">
        <v>78</v>
      </c>
      <c r="C196" s="1">
        <v>0</v>
      </c>
      <c r="D196" s="1">
        <v>2949260</v>
      </c>
      <c r="E196" s="1" t="e">
        <f t="shared" si="2"/>
        <v>#DIV/0!</v>
      </c>
    </row>
    <row r="197" spans="1:5" x14ac:dyDescent="0.25">
      <c r="A197" s="6">
        <v>4221</v>
      </c>
      <c r="B197" s="2" t="s">
        <v>64</v>
      </c>
      <c r="C197" s="1">
        <v>0</v>
      </c>
      <c r="D197" s="1">
        <v>20720</v>
      </c>
      <c r="E197" s="1" t="e">
        <f t="shared" si="2"/>
        <v>#DIV/0!</v>
      </c>
    </row>
    <row r="198" spans="1:5" x14ac:dyDescent="0.25">
      <c r="A198" s="6">
        <v>4222</v>
      </c>
      <c r="B198" s="2" t="s">
        <v>101</v>
      </c>
      <c r="C198" s="1">
        <v>0</v>
      </c>
      <c r="D198" s="1">
        <v>5076</v>
      </c>
      <c r="E198" s="1" t="e">
        <f t="shared" ref="E198:E261" si="3">D198/C198*100</f>
        <v>#DIV/0!</v>
      </c>
    </row>
    <row r="199" spans="1:5" x14ac:dyDescent="0.25">
      <c r="A199" s="6">
        <v>4224</v>
      </c>
      <c r="B199" s="2" t="s">
        <v>65</v>
      </c>
      <c r="C199" s="1">
        <v>0</v>
      </c>
      <c r="D199" s="1">
        <v>64074</v>
      </c>
      <c r="E199" s="1" t="e">
        <f t="shared" si="3"/>
        <v>#DIV/0!</v>
      </c>
    </row>
    <row r="200" spans="1:5" x14ac:dyDescent="0.25">
      <c r="A200" s="6">
        <v>4225</v>
      </c>
      <c r="B200" s="2" t="s">
        <v>96</v>
      </c>
      <c r="C200" s="1">
        <v>0</v>
      </c>
      <c r="D200" s="1">
        <v>2414495</v>
      </c>
      <c r="E200" s="1" t="e">
        <f t="shared" si="3"/>
        <v>#DIV/0!</v>
      </c>
    </row>
    <row r="201" spans="1:5" x14ac:dyDescent="0.25">
      <c r="A201" s="6">
        <v>4227</v>
      </c>
      <c r="B201" s="2" t="s">
        <v>67</v>
      </c>
      <c r="C201" s="1">
        <v>0</v>
      </c>
      <c r="D201" s="1">
        <v>12375</v>
      </c>
      <c r="E201" s="1" t="e">
        <f t="shared" si="3"/>
        <v>#DIV/0!</v>
      </c>
    </row>
    <row r="202" spans="1:5" x14ac:dyDescent="0.25">
      <c r="A202" s="6">
        <v>4241</v>
      </c>
      <c r="B202" s="2" t="s">
        <v>68</v>
      </c>
      <c r="C202" s="1">
        <v>0</v>
      </c>
      <c r="D202" s="1">
        <v>533</v>
      </c>
      <c r="E202" s="1" t="e">
        <f t="shared" si="3"/>
        <v>#DIV/0!</v>
      </c>
    </row>
    <row r="203" spans="1:5" x14ac:dyDescent="0.25">
      <c r="A203" s="6">
        <v>4262</v>
      </c>
      <c r="B203" s="2" t="s">
        <v>97</v>
      </c>
      <c r="C203" s="1">
        <v>0</v>
      </c>
      <c r="D203" s="1">
        <v>47112</v>
      </c>
      <c r="E203" s="1" t="e">
        <f t="shared" si="3"/>
        <v>#DIV/0!</v>
      </c>
    </row>
    <row r="204" spans="1:5" x14ac:dyDescent="0.25">
      <c r="A204" s="47">
        <v>61</v>
      </c>
      <c r="B204" s="2" t="s">
        <v>11</v>
      </c>
      <c r="C204" s="1">
        <f>C205+C209+C229+C232+C234+C236</f>
        <v>2082986</v>
      </c>
      <c r="D204" s="1">
        <f>D205+D209+D229+D232+D234+D236</f>
        <v>1566414</v>
      </c>
      <c r="E204" s="1">
        <f t="shared" si="3"/>
        <v>75.200409412257201</v>
      </c>
    </row>
    <row r="205" spans="1:5" x14ac:dyDescent="0.25">
      <c r="A205" s="45">
        <v>31</v>
      </c>
      <c r="B205" s="2" t="s">
        <v>23</v>
      </c>
      <c r="C205" s="1">
        <f>SUM(C206:C208)</f>
        <v>992481</v>
      </c>
      <c r="D205" s="1">
        <f>SUM(D206:D208)</f>
        <v>413774</v>
      </c>
      <c r="E205" s="1">
        <f t="shared" si="3"/>
        <v>41.690873679193857</v>
      </c>
    </row>
    <row r="206" spans="1:5" x14ac:dyDescent="0.25">
      <c r="A206" s="6">
        <v>3111</v>
      </c>
      <c r="B206" s="2" t="s">
        <v>36</v>
      </c>
      <c r="C206" s="1">
        <v>934680</v>
      </c>
      <c r="D206" s="1">
        <v>352665</v>
      </c>
      <c r="E206" s="1">
        <f t="shared" si="3"/>
        <v>37.73109513416356</v>
      </c>
    </row>
    <row r="207" spans="1:5" x14ac:dyDescent="0.25">
      <c r="A207" s="6">
        <v>3121</v>
      </c>
      <c r="B207" s="2" t="s">
        <v>69</v>
      </c>
      <c r="C207" s="1">
        <v>11945</v>
      </c>
      <c r="D207" s="1">
        <v>11361</v>
      </c>
      <c r="E207" s="1">
        <f t="shared" si="3"/>
        <v>95.110925073252403</v>
      </c>
    </row>
    <row r="208" spans="1:5" x14ac:dyDescent="0.25">
      <c r="A208" s="6">
        <v>3132</v>
      </c>
      <c r="B208" s="2" t="s">
        <v>102</v>
      </c>
      <c r="C208" s="1">
        <v>45856</v>
      </c>
      <c r="D208" s="1">
        <v>49748</v>
      </c>
      <c r="E208" s="1">
        <f t="shared" si="3"/>
        <v>108.48743893928821</v>
      </c>
    </row>
    <row r="209" spans="1:5" x14ac:dyDescent="0.25">
      <c r="A209" s="45">
        <v>32</v>
      </c>
      <c r="B209" s="2" t="s">
        <v>22</v>
      </c>
      <c r="C209" s="1">
        <f>SUM(C210:C228)</f>
        <v>555073</v>
      </c>
      <c r="D209" s="1">
        <f>SUM(D210:D228)</f>
        <v>980848</v>
      </c>
      <c r="E209" s="1">
        <f t="shared" si="3"/>
        <v>176.7061269418617</v>
      </c>
    </row>
    <row r="210" spans="1:5" x14ac:dyDescent="0.25">
      <c r="A210" s="6">
        <v>3211</v>
      </c>
      <c r="B210" s="2" t="s">
        <v>42</v>
      </c>
      <c r="C210" s="1">
        <v>28535</v>
      </c>
      <c r="D210" s="1">
        <v>72581</v>
      </c>
      <c r="E210" s="1">
        <f t="shared" si="3"/>
        <v>254.35780620290868</v>
      </c>
    </row>
    <row r="211" spans="1:5" x14ac:dyDescent="0.25">
      <c r="A211" s="6">
        <v>3212</v>
      </c>
      <c r="B211" s="2" t="s">
        <v>39</v>
      </c>
      <c r="C211" s="1">
        <v>17977</v>
      </c>
      <c r="D211" s="1">
        <v>12457</v>
      </c>
      <c r="E211" s="1">
        <f t="shared" si="3"/>
        <v>69.294098014129162</v>
      </c>
    </row>
    <row r="212" spans="1:5" x14ac:dyDescent="0.25">
      <c r="A212" s="6">
        <v>3213</v>
      </c>
      <c r="B212" s="2" t="s">
        <v>43</v>
      </c>
      <c r="C212" s="1">
        <v>12891</v>
      </c>
      <c r="D212" s="1">
        <v>30914</v>
      </c>
      <c r="E212" s="1">
        <f t="shared" si="3"/>
        <v>239.81072065782328</v>
      </c>
    </row>
    <row r="213" spans="1:5" x14ac:dyDescent="0.25">
      <c r="A213" s="6">
        <v>3221</v>
      </c>
      <c r="B213" s="2" t="s">
        <v>103</v>
      </c>
      <c r="C213" s="1">
        <v>17311</v>
      </c>
      <c r="D213" s="1">
        <v>9347</v>
      </c>
      <c r="E213" s="1">
        <f t="shared" si="3"/>
        <v>53.994569926636238</v>
      </c>
    </row>
    <row r="214" spans="1:5" x14ac:dyDescent="0.25">
      <c r="A214" s="6">
        <v>3222</v>
      </c>
      <c r="B214" s="2" t="s">
        <v>45</v>
      </c>
      <c r="C214" s="1">
        <v>25966</v>
      </c>
      <c r="D214" s="1">
        <v>111214</v>
      </c>
      <c r="E214" s="1">
        <f t="shared" si="3"/>
        <v>428.30624663020876</v>
      </c>
    </row>
    <row r="215" spans="1:5" x14ac:dyDescent="0.25">
      <c r="A215" s="6">
        <v>3224</v>
      </c>
      <c r="B215" s="2" t="s">
        <v>92</v>
      </c>
      <c r="C215" s="1">
        <v>35229</v>
      </c>
      <c r="D215" s="1">
        <v>43531</v>
      </c>
      <c r="E215" s="1">
        <f t="shared" si="3"/>
        <v>123.56581225694741</v>
      </c>
    </row>
    <row r="216" spans="1:5" x14ac:dyDescent="0.25">
      <c r="A216" s="6">
        <v>3225</v>
      </c>
      <c r="B216" s="2" t="s">
        <v>48</v>
      </c>
      <c r="C216" s="1">
        <v>1991</v>
      </c>
      <c r="D216" s="1">
        <v>2604</v>
      </c>
      <c r="E216" s="1">
        <f t="shared" si="3"/>
        <v>130.78854846810648</v>
      </c>
    </row>
    <row r="217" spans="1:5" x14ac:dyDescent="0.25">
      <c r="A217" s="6">
        <v>3227</v>
      </c>
      <c r="B217" s="2" t="s">
        <v>86</v>
      </c>
      <c r="C217" s="1">
        <v>0</v>
      </c>
      <c r="D217" s="1">
        <v>505</v>
      </c>
      <c r="E217" s="1" t="e">
        <f t="shared" si="3"/>
        <v>#DIV/0!</v>
      </c>
    </row>
    <row r="218" spans="1:5" x14ac:dyDescent="0.25">
      <c r="A218" s="6">
        <v>3231</v>
      </c>
      <c r="B218" s="2" t="s">
        <v>50</v>
      </c>
      <c r="C218" s="1">
        <v>1493</v>
      </c>
      <c r="D218" s="1">
        <v>973</v>
      </c>
      <c r="E218" s="1">
        <f t="shared" si="3"/>
        <v>65.170797052913599</v>
      </c>
    </row>
    <row r="219" spans="1:5" x14ac:dyDescent="0.25">
      <c r="A219" s="6">
        <v>3232</v>
      </c>
      <c r="B219" s="2" t="s">
        <v>51</v>
      </c>
      <c r="C219" s="1">
        <v>1843</v>
      </c>
      <c r="D219" s="1">
        <v>2054</v>
      </c>
      <c r="E219" s="1">
        <f t="shared" si="3"/>
        <v>111.44872490504612</v>
      </c>
    </row>
    <row r="220" spans="1:5" x14ac:dyDescent="0.25">
      <c r="A220" s="6">
        <v>3233</v>
      </c>
      <c r="B220" s="2" t="s">
        <v>52</v>
      </c>
      <c r="C220" s="1">
        <v>4019</v>
      </c>
      <c r="D220" s="1">
        <v>25734</v>
      </c>
      <c r="E220" s="1">
        <f t="shared" si="3"/>
        <v>640.3085344613088</v>
      </c>
    </row>
    <row r="221" spans="1:5" x14ac:dyDescent="0.25">
      <c r="A221" s="6">
        <v>3235</v>
      </c>
      <c r="B221" s="2" t="s">
        <v>54</v>
      </c>
      <c r="C221" s="1">
        <v>3139</v>
      </c>
      <c r="D221" s="1">
        <v>375</v>
      </c>
      <c r="E221" s="1">
        <f t="shared" si="3"/>
        <v>11.946479770627588</v>
      </c>
    </row>
    <row r="222" spans="1:5" x14ac:dyDescent="0.25">
      <c r="A222" s="6">
        <v>3237</v>
      </c>
      <c r="B222" s="2" t="s">
        <v>55</v>
      </c>
      <c r="C222" s="1">
        <v>336622</v>
      </c>
      <c r="D222" s="1">
        <v>612725</v>
      </c>
      <c r="E222" s="1">
        <f t="shared" si="3"/>
        <v>182.0216741627107</v>
      </c>
    </row>
    <row r="223" spans="1:5" x14ac:dyDescent="0.25">
      <c r="A223" s="6">
        <v>3238</v>
      </c>
      <c r="B223" s="2" t="s">
        <v>56</v>
      </c>
      <c r="C223" s="1">
        <v>21444</v>
      </c>
      <c r="D223" s="1">
        <v>39829</v>
      </c>
      <c r="E223" s="1">
        <f t="shared" si="3"/>
        <v>185.73493751165827</v>
      </c>
    </row>
    <row r="224" spans="1:5" x14ac:dyDescent="0.25">
      <c r="A224" s="6">
        <v>3239</v>
      </c>
      <c r="B224" s="2" t="s">
        <v>57</v>
      </c>
      <c r="C224" s="1">
        <v>33661</v>
      </c>
      <c r="D224" s="1">
        <v>13754</v>
      </c>
      <c r="E224" s="1">
        <f t="shared" si="3"/>
        <v>40.860342829981285</v>
      </c>
    </row>
    <row r="225" spans="1:5" x14ac:dyDescent="0.25">
      <c r="A225" s="6">
        <v>3241</v>
      </c>
      <c r="B225" s="2" t="s">
        <v>87</v>
      </c>
      <c r="C225" s="1">
        <v>0</v>
      </c>
      <c r="D225" s="1">
        <v>467</v>
      </c>
      <c r="E225" s="1" t="e">
        <f t="shared" si="3"/>
        <v>#DIV/0!</v>
      </c>
    </row>
    <row r="226" spans="1:5" x14ac:dyDescent="0.25">
      <c r="A226" s="6">
        <v>3293</v>
      </c>
      <c r="B226" s="2" t="s">
        <v>72</v>
      </c>
      <c r="C226" s="1">
        <v>2697</v>
      </c>
      <c r="D226" s="1">
        <v>1456</v>
      </c>
      <c r="E226" s="1">
        <f t="shared" si="3"/>
        <v>53.985910270671113</v>
      </c>
    </row>
    <row r="227" spans="1:5" x14ac:dyDescent="0.25">
      <c r="A227" s="6">
        <v>3294</v>
      </c>
      <c r="B227" s="2" t="s">
        <v>59</v>
      </c>
      <c r="C227" s="1">
        <v>8733</v>
      </c>
      <c r="D227" s="1">
        <v>243</v>
      </c>
      <c r="E227" s="1">
        <f t="shared" si="3"/>
        <v>2.7825489522500861</v>
      </c>
    </row>
    <row r="228" spans="1:5" x14ac:dyDescent="0.25">
      <c r="A228" s="6">
        <v>3299</v>
      </c>
      <c r="B228" s="2" t="s">
        <v>60</v>
      </c>
      <c r="C228" s="1">
        <v>1522</v>
      </c>
      <c r="D228" s="1">
        <v>85</v>
      </c>
      <c r="E228" s="1">
        <f t="shared" si="3"/>
        <v>5.5847568988173455</v>
      </c>
    </row>
    <row r="229" spans="1:5" x14ac:dyDescent="0.25">
      <c r="A229" s="45">
        <v>34</v>
      </c>
      <c r="B229" s="2" t="s">
        <v>24</v>
      </c>
      <c r="C229" s="1">
        <f>C230+C231</f>
        <v>23</v>
      </c>
      <c r="D229" s="1">
        <f>D230+D231</f>
        <v>64</v>
      </c>
      <c r="E229" s="1">
        <f t="shared" si="3"/>
        <v>278.26086956521738</v>
      </c>
    </row>
    <row r="230" spans="1:5" x14ac:dyDescent="0.25">
      <c r="A230" s="6">
        <v>3431</v>
      </c>
      <c r="B230" s="2" t="s">
        <v>75</v>
      </c>
      <c r="C230" s="1">
        <v>0</v>
      </c>
      <c r="D230" s="1">
        <v>53</v>
      </c>
      <c r="E230" s="1" t="e">
        <f t="shared" si="3"/>
        <v>#DIV/0!</v>
      </c>
    </row>
    <row r="231" spans="1:5" x14ac:dyDescent="0.25">
      <c r="A231" s="6">
        <v>3432</v>
      </c>
      <c r="B231" s="2" t="s">
        <v>61</v>
      </c>
      <c r="C231" s="1">
        <v>23</v>
      </c>
      <c r="D231" s="1">
        <v>11</v>
      </c>
      <c r="E231" s="1">
        <f t="shared" si="3"/>
        <v>47.826086956521742</v>
      </c>
    </row>
    <row r="232" spans="1:5" x14ac:dyDescent="0.25">
      <c r="A232" s="45">
        <v>37</v>
      </c>
      <c r="B232" s="2" t="s">
        <v>25</v>
      </c>
      <c r="C232" s="1">
        <v>3327</v>
      </c>
      <c r="D232" s="1">
        <v>2654</v>
      </c>
      <c r="E232" s="1">
        <f t="shared" si="3"/>
        <v>79.77156597535317</v>
      </c>
    </row>
    <row r="233" spans="1:5" x14ac:dyDescent="0.25">
      <c r="A233" s="6">
        <v>3721</v>
      </c>
      <c r="B233" s="2" t="s">
        <v>89</v>
      </c>
      <c r="C233" s="1">
        <v>3327</v>
      </c>
      <c r="D233" s="1">
        <v>2654</v>
      </c>
      <c r="E233" s="1">
        <f t="shared" si="3"/>
        <v>79.77156597535317</v>
      </c>
    </row>
    <row r="234" spans="1:5" x14ac:dyDescent="0.25">
      <c r="A234" s="45">
        <v>38</v>
      </c>
      <c r="B234" s="2" t="s">
        <v>28</v>
      </c>
      <c r="C234" s="1">
        <v>0</v>
      </c>
      <c r="D234" s="1">
        <v>398</v>
      </c>
      <c r="E234" s="1" t="e">
        <f t="shared" si="3"/>
        <v>#DIV/0!</v>
      </c>
    </row>
    <row r="235" spans="1:5" x14ac:dyDescent="0.25">
      <c r="A235" s="6">
        <v>3811</v>
      </c>
      <c r="B235" s="2" t="s">
        <v>76</v>
      </c>
      <c r="C235" s="1">
        <v>0</v>
      </c>
      <c r="D235" s="1">
        <v>398</v>
      </c>
      <c r="E235" s="1" t="e">
        <f t="shared" si="3"/>
        <v>#DIV/0!</v>
      </c>
    </row>
    <row r="236" spans="1:5" x14ac:dyDescent="0.25">
      <c r="A236" s="45">
        <v>42</v>
      </c>
      <c r="B236" s="2" t="s">
        <v>26</v>
      </c>
      <c r="C236" s="1">
        <f>SUM(C237:C241)</f>
        <v>532082</v>
      </c>
      <c r="D236" s="1">
        <f>SUM(D237:D241)</f>
        <v>168676</v>
      </c>
      <c r="E236" s="1">
        <f t="shared" si="3"/>
        <v>31.70112877338455</v>
      </c>
    </row>
    <row r="237" spans="1:5" x14ac:dyDescent="0.25">
      <c r="A237" s="6">
        <v>4221</v>
      </c>
      <c r="B237" s="2" t="s">
        <v>64</v>
      </c>
      <c r="C237" s="1">
        <v>13678</v>
      </c>
      <c r="D237" s="1">
        <v>0</v>
      </c>
      <c r="E237" s="1">
        <f t="shared" si="3"/>
        <v>0</v>
      </c>
    </row>
    <row r="238" spans="1:5" x14ac:dyDescent="0.25">
      <c r="A238" s="6">
        <v>4224</v>
      </c>
      <c r="B238" s="2" t="s">
        <v>65</v>
      </c>
      <c r="C238" s="1">
        <v>265445</v>
      </c>
      <c r="D238" s="1">
        <v>137320</v>
      </c>
      <c r="E238" s="1">
        <f t="shared" si="3"/>
        <v>51.731997212228521</v>
      </c>
    </row>
    <row r="239" spans="1:5" x14ac:dyDescent="0.25">
      <c r="A239" s="6">
        <v>4225</v>
      </c>
      <c r="B239" s="2" t="s">
        <v>96</v>
      </c>
      <c r="C239" s="1">
        <v>138476</v>
      </c>
      <c r="D239" s="1">
        <v>30263</v>
      </c>
      <c r="E239" s="1">
        <f t="shared" si="3"/>
        <v>21.854328547907219</v>
      </c>
    </row>
    <row r="240" spans="1:5" x14ac:dyDescent="0.25">
      <c r="A240" s="6">
        <v>4241</v>
      </c>
      <c r="B240" s="2" t="s">
        <v>68</v>
      </c>
      <c r="C240" s="1">
        <v>3241</v>
      </c>
      <c r="D240" s="1">
        <v>1093</v>
      </c>
      <c r="E240" s="1">
        <f t="shared" si="3"/>
        <v>33.724159210120334</v>
      </c>
    </row>
    <row r="241" spans="1:5" x14ac:dyDescent="0.25">
      <c r="A241" s="6">
        <v>4262</v>
      </c>
      <c r="B241" s="2" t="s">
        <v>105</v>
      </c>
      <c r="C241" s="1">
        <v>111242</v>
      </c>
      <c r="D241" s="1">
        <v>0</v>
      </c>
      <c r="E241" s="1">
        <f t="shared" si="3"/>
        <v>0</v>
      </c>
    </row>
    <row r="242" spans="1:5" x14ac:dyDescent="0.25">
      <c r="A242" s="36" t="s">
        <v>14</v>
      </c>
      <c r="B242" s="34" t="s">
        <v>15</v>
      </c>
      <c r="C242" s="1">
        <v>481290</v>
      </c>
      <c r="D242" s="1">
        <v>1749509</v>
      </c>
      <c r="E242" s="1">
        <f t="shared" si="3"/>
        <v>363.50412433252302</v>
      </c>
    </row>
    <row r="243" spans="1:5" x14ac:dyDescent="0.25">
      <c r="A243" s="48">
        <v>51</v>
      </c>
      <c r="B243" s="2" t="s">
        <v>9</v>
      </c>
      <c r="C243" s="1">
        <f>C244+C248+C268+C270+C272+C274</f>
        <v>1048234</v>
      </c>
      <c r="D243" s="1">
        <f>D244+D248+D268+D270+D272+D274</f>
        <v>1749509</v>
      </c>
      <c r="E243" s="1">
        <f t="shared" si="3"/>
        <v>166.90061570221917</v>
      </c>
    </row>
    <row r="244" spans="1:5" x14ac:dyDescent="0.25">
      <c r="A244" s="45">
        <v>31</v>
      </c>
      <c r="B244" s="2" t="s">
        <v>114</v>
      </c>
      <c r="C244" s="1">
        <f>SUM(C245:C247)</f>
        <v>155800</v>
      </c>
      <c r="D244" s="1">
        <f>SUM(D245:D247)</f>
        <v>148037</v>
      </c>
      <c r="E244" s="1">
        <f t="shared" si="3"/>
        <v>95.0173299101412</v>
      </c>
    </row>
    <row r="245" spans="1:5" x14ac:dyDescent="0.25">
      <c r="A245" s="6">
        <v>3111</v>
      </c>
      <c r="B245" s="2" t="s">
        <v>36</v>
      </c>
      <c r="C245" s="1">
        <v>155800</v>
      </c>
      <c r="D245" s="1">
        <v>125569</v>
      </c>
      <c r="E245" s="1">
        <f t="shared" si="3"/>
        <v>80.596277278562255</v>
      </c>
    </row>
    <row r="246" spans="1:5" x14ac:dyDescent="0.25">
      <c r="A246" s="6">
        <v>3121</v>
      </c>
      <c r="B246" s="2" t="s">
        <v>69</v>
      </c>
      <c r="C246" s="1">
        <v>0</v>
      </c>
      <c r="D246" s="1">
        <v>4200</v>
      </c>
      <c r="E246" s="1" t="e">
        <f t="shared" si="3"/>
        <v>#DIV/0!</v>
      </c>
    </row>
    <row r="247" spans="1:5" x14ac:dyDescent="0.25">
      <c r="A247" s="6">
        <v>3132</v>
      </c>
      <c r="B247" s="2" t="s">
        <v>83</v>
      </c>
      <c r="C247" s="1">
        <v>0</v>
      </c>
      <c r="D247" s="1">
        <v>18268</v>
      </c>
      <c r="E247" s="1" t="e">
        <f t="shared" si="3"/>
        <v>#DIV/0!</v>
      </c>
    </row>
    <row r="248" spans="1:5" x14ac:dyDescent="0.25">
      <c r="A248" s="45">
        <v>32</v>
      </c>
      <c r="B248" s="2" t="s">
        <v>22</v>
      </c>
      <c r="C248" s="1">
        <f>SUM(C249:C267)</f>
        <v>298490</v>
      </c>
      <c r="D248" s="1">
        <f>SUM(D249:D267)</f>
        <v>283593</v>
      </c>
      <c r="E248" s="1">
        <f t="shared" si="3"/>
        <v>95.009213038962784</v>
      </c>
    </row>
    <row r="249" spans="1:5" x14ac:dyDescent="0.25">
      <c r="A249" s="6">
        <v>3211</v>
      </c>
      <c r="B249" s="2" t="s">
        <v>42</v>
      </c>
      <c r="C249" s="1">
        <v>77500</v>
      </c>
      <c r="D249" s="1">
        <v>95662</v>
      </c>
      <c r="E249" s="1">
        <f t="shared" si="3"/>
        <v>123.43483870967742</v>
      </c>
    </row>
    <row r="250" spans="1:5" x14ac:dyDescent="0.25">
      <c r="A250" s="6">
        <v>3212</v>
      </c>
      <c r="B250" s="2" t="s">
        <v>39</v>
      </c>
      <c r="C250" s="1">
        <v>0</v>
      </c>
      <c r="D250" s="1">
        <v>3412</v>
      </c>
      <c r="E250" s="1" t="e">
        <f t="shared" si="3"/>
        <v>#DIV/0!</v>
      </c>
    </row>
    <row r="251" spans="1:5" x14ac:dyDescent="0.25">
      <c r="A251" s="6">
        <v>3213</v>
      </c>
      <c r="B251" s="2" t="s">
        <v>43</v>
      </c>
      <c r="C251" s="1">
        <v>10890</v>
      </c>
      <c r="D251" s="1">
        <v>18940</v>
      </c>
      <c r="E251" s="1">
        <f t="shared" si="3"/>
        <v>173.92102846648299</v>
      </c>
    </row>
    <row r="252" spans="1:5" x14ac:dyDescent="0.25">
      <c r="A252" s="6">
        <v>3221</v>
      </c>
      <c r="B252" s="2" t="s">
        <v>44</v>
      </c>
      <c r="C252" s="1">
        <v>17750</v>
      </c>
      <c r="D252" s="1">
        <v>334</v>
      </c>
      <c r="E252" s="1">
        <f t="shared" si="3"/>
        <v>1.8816901408450704</v>
      </c>
    </row>
    <row r="253" spans="1:5" x14ac:dyDescent="0.25">
      <c r="A253" s="6">
        <v>3222</v>
      </c>
      <c r="B253" s="2" t="s">
        <v>91</v>
      </c>
      <c r="C253" s="1">
        <v>0</v>
      </c>
      <c r="D253" s="1">
        <v>181</v>
      </c>
      <c r="E253" s="1" t="e">
        <f t="shared" si="3"/>
        <v>#DIV/0!</v>
      </c>
    </row>
    <row r="254" spans="1:5" x14ac:dyDescent="0.25">
      <c r="A254" s="6">
        <v>3224</v>
      </c>
      <c r="B254" s="2" t="s">
        <v>92</v>
      </c>
      <c r="C254" s="1">
        <v>0</v>
      </c>
      <c r="D254" s="1">
        <v>5615</v>
      </c>
      <c r="E254" s="1" t="e">
        <f t="shared" si="3"/>
        <v>#DIV/0!</v>
      </c>
    </row>
    <row r="255" spans="1:5" x14ac:dyDescent="0.25">
      <c r="A255" s="6">
        <v>3225</v>
      </c>
      <c r="B255" s="2" t="s">
        <v>93</v>
      </c>
      <c r="C255" s="1">
        <v>0</v>
      </c>
      <c r="D255" s="1">
        <v>251</v>
      </c>
      <c r="E255" s="1" t="e">
        <f t="shared" si="3"/>
        <v>#DIV/0!</v>
      </c>
    </row>
    <row r="256" spans="1:5" x14ac:dyDescent="0.25">
      <c r="A256" s="6">
        <v>3231</v>
      </c>
      <c r="B256" s="2" t="s">
        <v>50</v>
      </c>
      <c r="C256" s="1">
        <v>0</v>
      </c>
      <c r="D256" s="1">
        <v>824</v>
      </c>
      <c r="E256" s="1" t="e">
        <f t="shared" si="3"/>
        <v>#DIV/0!</v>
      </c>
    </row>
    <row r="257" spans="1:5" x14ac:dyDescent="0.25">
      <c r="A257" s="6">
        <v>3232</v>
      </c>
      <c r="B257" s="2" t="s">
        <v>51</v>
      </c>
      <c r="C257" s="1">
        <v>7990</v>
      </c>
      <c r="D257" s="1">
        <v>16225</v>
      </c>
      <c r="E257" s="1">
        <f t="shared" si="3"/>
        <v>203.0663329161452</v>
      </c>
    </row>
    <row r="258" spans="1:5" x14ac:dyDescent="0.25">
      <c r="A258" s="6">
        <v>3233</v>
      </c>
      <c r="B258" s="2" t="s">
        <v>52</v>
      </c>
      <c r="C258" s="1">
        <v>17630</v>
      </c>
      <c r="D258" s="1">
        <v>1657</v>
      </c>
      <c r="E258" s="1">
        <f t="shared" si="3"/>
        <v>9.398752127056154</v>
      </c>
    </row>
    <row r="259" spans="1:5" x14ac:dyDescent="0.25">
      <c r="A259" s="6">
        <v>3235</v>
      </c>
      <c r="B259" s="2" t="s">
        <v>54</v>
      </c>
      <c r="C259" s="1">
        <v>0</v>
      </c>
      <c r="D259" s="1">
        <v>9458</v>
      </c>
      <c r="E259" s="1" t="e">
        <f t="shared" si="3"/>
        <v>#DIV/0!</v>
      </c>
    </row>
    <row r="260" spans="1:5" x14ac:dyDescent="0.25">
      <c r="A260" s="6">
        <v>3237</v>
      </c>
      <c r="B260" s="2" t="s">
        <v>55</v>
      </c>
      <c r="C260" s="1">
        <v>154500</v>
      </c>
      <c r="D260" s="1">
        <v>100553</v>
      </c>
      <c r="E260" s="1">
        <f t="shared" si="3"/>
        <v>65.082847896440128</v>
      </c>
    </row>
    <row r="261" spans="1:5" x14ac:dyDescent="0.25">
      <c r="A261" s="6">
        <v>3238</v>
      </c>
      <c r="B261" s="2" t="s">
        <v>56</v>
      </c>
      <c r="C261" s="1">
        <v>0</v>
      </c>
      <c r="D261" s="1">
        <v>1440</v>
      </c>
      <c r="E261" s="1" t="e">
        <f t="shared" si="3"/>
        <v>#DIV/0!</v>
      </c>
    </row>
    <row r="262" spans="1:5" x14ac:dyDescent="0.25">
      <c r="A262" s="6">
        <v>3239</v>
      </c>
      <c r="B262" s="2" t="s">
        <v>57</v>
      </c>
      <c r="C262" s="1">
        <v>0</v>
      </c>
      <c r="D262" s="1">
        <v>7015</v>
      </c>
      <c r="E262" s="1" t="e">
        <f t="shared" ref="E262:E325" si="4">D262/C262*100</f>
        <v>#DIV/0!</v>
      </c>
    </row>
    <row r="263" spans="1:5" x14ac:dyDescent="0.25">
      <c r="A263" s="6">
        <v>3241</v>
      </c>
      <c r="B263" s="2" t="s">
        <v>87</v>
      </c>
      <c r="C263" s="1">
        <v>0</v>
      </c>
      <c r="D263" s="1">
        <v>1732</v>
      </c>
      <c r="E263" s="1" t="e">
        <f t="shared" si="4"/>
        <v>#DIV/0!</v>
      </c>
    </row>
    <row r="264" spans="1:5" x14ac:dyDescent="0.25">
      <c r="A264" s="6">
        <v>3293</v>
      </c>
      <c r="B264" s="2" t="s">
        <v>72</v>
      </c>
      <c r="C264" s="1">
        <v>10530</v>
      </c>
      <c r="D264" s="1">
        <v>20092</v>
      </c>
      <c r="E264" s="1">
        <f t="shared" si="4"/>
        <v>190.80721747388415</v>
      </c>
    </row>
    <row r="265" spans="1:5" x14ac:dyDescent="0.25">
      <c r="A265" s="6">
        <v>3294</v>
      </c>
      <c r="B265" s="2" t="s">
        <v>59</v>
      </c>
      <c r="C265" s="1">
        <v>1700</v>
      </c>
      <c r="D265" s="1">
        <v>0</v>
      </c>
      <c r="E265" s="1">
        <f t="shared" si="4"/>
        <v>0</v>
      </c>
    </row>
    <row r="266" spans="1:5" x14ac:dyDescent="0.25">
      <c r="A266" s="6">
        <v>3295</v>
      </c>
      <c r="B266" s="2" t="s">
        <v>41</v>
      </c>
      <c r="C266" s="1">
        <v>0</v>
      </c>
      <c r="D266" s="1">
        <v>74</v>
      </c>
      <c r="E266" s="1" t="e">
        <f t="shared" si="4"/>
        <v>#DIV/0!</v>
      </c>
    </row>
    <row r="267" spans="1:5" x14ac:dyDescent="0.25">
      <c r="A267" s="6">
        <v>3299</v>
      </c>
      <c r="B267" s="2" t="s">
        <v>60</v>
      </c>
      <c r="C267" s="1">
        <v>0</v>
      </c>
      <c r="D267" s="1">
        <v>128</v>
      </c>
      <c r="E267" s="1" t="e">
        <f t="shared" si="4"/>
        <v>#DIV/0!</v>
      </c>
    </row>
    <row r="268" spans="1:5" x14ac:dyDescent="0.25">
      <c r="A268" s="45">
        <v>36</v>
      </c>
      <c r="B268" s="2" t="s">
        <v>27</v>
      </c>
      <c r="C268" s="1">
        <v>0</v>
      </c>
      <c r="D268" s="1">
        <v>1290</v>
      </c>
      <c r="E268" s="1" t="e">
        <f t="shared" si="4"/>
        <v>#DIV/0!</v>
      </c>
    </row>
    <row r="269" spans="1:5" ht="22.5" x14ac:dyDescent="0.25">
      <c r="A269" s="6">
        <v>3693</v>
      </c>
      <c r="B269" s="35" t="s">
        <v>94</v>
      </c>
      <c r="C269" s="1">
        <v>0</v>
      </c>
      <c r="D269" s="1">
        <v>1290</v>
      </c>
      <c r="E269" s="1" t="e">
        <f t="shared" si="4"/>
        <v>#DIV/0!</v>
      </c>
    </row>
    <row r="270" spans="1:5" x14ac:dyDescent="0.25">
      <c r="A270" s="45">
        <v>37</v>
      </c>
      <c r="B270" s="2" t="s">
        <v>25</v>
      </c>
      <c r="C270" s="1">
        <v>0</v>
      </c>
      <c r="D270" s="1">
        <v>6783</v>
      </c>
      <c r="E270" s="1" t="e">
        <f t="shared" si="4"/>
        <v>#DIV/0!</v>
      </c>
    </row>
    <row r="271" spans="1:5" x14ac:dyDescent="0.25">
      <c r="A271" s="6">
        <v>3721</v>
      </c>
      <c r="B271" s="2" t="s">
        <v>89</v>
      </c>
      <c r="C271" s="1">
        <v>0</v>
      </c>
      <c r="D271" s="1">
        <v>6783</v>
      </c>
      <c r="E271" s="1" t="e">
        <f t="shared" si="4"/>
        <v>#DIV/0!</v>
      </c>
    </row>
    <row r="272" spans="1:5" x14ac:dyDescent="0.25">
      <c r="A272" s="45">
        <v>38</v>
      </c>
      <c r="B272" s="2" t="s">
        <v>28</v>
      </c>
      <c r="C272" s="1">
        <v>566944</v>
      </c>
      <c r="D272" s="1">
        <v>1295870</v>
      </c>
      <c r="E272" s="1">
        <f t="shared" si="4"/>
        <v>228.57107580290113</v>
      </c>
    </row>
    <row r="273" spans="1:5" x14ac:dyDescent="0.25">
      <c r="A273" s="6">
        <v>3813</v>
      </c>
      <c r="B273" s="2" t="s">
        <v>95</v>
      </c>
      <c r="C273" s="1">
        <v>566944</v>
      </c>
      <c r="D273" s="1">
        <v>1295870</v>
      </c>
      <c r="E273" s="1">
        <f t="shared" si="4"/>
        <v>228.57107580290113</v>
      </c>
    </row>
    <row r="274" spans="1:5" x14ac:dyDescent="0.25">
      <c r="A274" s="45">
        <v>42</v>
      </c>
      <c r="B274" s="2" t="s">
        <v>26</v>
      </c>
      <c r="C274" s="1">
        <f>SUM(C275:C279)</f>
        <v>27000</v>
      </c>
      <c r="D274" s="1">
        <f>SUM(D275:D279)</f>
        <v>13936</v>
      </c>
      <c r="E274" s="1">
        <f t="shared" si="4"/>
        <v>51.614814814814814</v>
      </c>
    </row>
    <row r="275" spans="1:5" x14ac:dyDescent="0.25">
      <c r="A275" s="6">
        <v>4221</v>
      </c>
      <c r="B275" s="2" t="s">
        <v>64</v>
      </c>
      <c r="C275" s="1">
        <v>27000</v>
      </c>
      <c r="D275" s="1">
        <v>7839</v>
      </c>
      <c r="E275" s="1">
        <f t="shared" si="4"/>
        <v>29.033333333333331</v>
      </c>
    </row>
    <row r="276" spans="1:5" x14ac:dyDescent="0.25">
      <c r="A276" s="6">
        <v>4222</v>
      </c>
      <c r="B276" s="2" t="s">
        <v>79</v>
      </c>
      <c r="C276" s="1">
        <v>0</v>
      </c>
      <c r="D276" s="1">
        <v>456</v>
      </c>
      <c r="E276" s="1" t="e">
        <f t="shared" si="4"/>
        <v>#DIV/0!</v>
      </c>
    </row>
    <row r="277" spans="1:5" x14ac:dyDescent="0.25">
      <c r="A277" s="6">
        <v>4225</v>
      </c>
      <c r="B277" s="2" t="s">
        <v>96</v>
      </c>
      <c r="C277" s="1">
        <v>0</v>
      </c>
      <c r="D277" s="1">
        <v>1718</v>
      </c>
      <c r="E277" s="1" t="e">
        <f t="shared" si="4"/>
        <v>#DIV/0!</v>
      </c>
    </row>
    <row r="278" spans="1:5" x14ac:dyDescent="0.25">
      <c r="A278" s="6">
        <v>4227</v>
      </c>
      <c r="B278" s="2" t="s">
        <v>67</v>
      </c>
      <c r="C278" s="1">
        <v>0</v>
      </c>
      <c r="D278" s="1">
        <v>1197</v>
      </c>
      <c r="E278" s="1" t="e">
        <f t="shared" si="4"/>
        <v>#DIV/0!</v>
      </c>
    </row>
    <row r="279" spans="1:5" x14ac:dyDescent="0.25">
      <c r="A279" s="6">
        <v>4262</v>
      </c>
      <c r="B279" s="2" t="s">
        <v>97</v>
      </c>
      <c r="C279" s="1">
        <v>0</v>
      </c>
      <c r="D279" s="1">
        <v>2726</v>
      </c>
      <c r="E279" s="1" t="e">
        <f t="shared" si="4"/>
        <v>#DIV/0!</v>
      </c>
    </row>
    <row r="280" spans="1:5" x14ac:dyDescent="0.25">
      <c r="A280" s="27" t="s">
        <v>34</v>
      </c>
      <c r="B280" s="34" t="s">
        <v>108</v>
      </c>
      <c r="C280" s="19">
        <v>682704</v>
      </c>
      <c r="D280" s="19">
        <v>1228675</v>
      </c>
      <c r="E280" s="19">
        <f t="shared" si="4"/>
        <v>179.97184724272893</v>
      </c>
    </row>
    <row r="281" spans="1:5" x14ac:dyDescent="0.25">
      <c r="A281" s="49">
        <v>563</v>
      </c>
      <c r="B281" s="18" t="s">
        <v>109</v>
      </c>
      <c r="C281" s="19">
        <v>682704</v>
      </c>
      <c r="D281" s="19">
        <f>D282+D286+D306+D308+D314</f>
        <v>1228675</v>
      </c>
      <c r="E281" s="19">
        <f t="shared" si="4"/>
        <v>179.97184724272893</v>
      </c>
    </row>
    <row r="282" spans="1:5" x14ac:dyDescent="0.25">
      <c r="A282" s="45">
        <v>31</v>
      </c>
      <c r="B282" s="2" t="s">
        <v>23</v>
      </c>
      <c r="C282" s="1">
        <f>SUM(C283:C285)</f>
        <v>0</v>
      </c>
      <c r="D282" s="1">
        <f>SUM(D283:D285)</f>
        <v>87311</v>
      </c>
      <c r="E282" s="1" t="e">
        <f t="shared" si="4"/>
        <v>#DIV/0!</v>
      </c>
    </row>
    <row r="283" spans="1:5" x14ac:dyDescent="0.25">
      <c r="A283" s="6">
        <v>3111</v>
      </c>
      <c r="B283" s="2" t="s">
        <v>36</v>
      </c>
      <c r="C283" s="1"/>
      <c r="D283" s="1">
        <v>73873</v>
      </c>
      <c r="E283" s="1" t="e">
        <f t="shared" si="4"/>
        <v>#DIV/0!</v>
      </c>
    </row>
    <row r="284" spans="1:5" x14ac:dyDescent="0.25">
      <c r="A284" s="6">
        <v>3121</v>
      </c>
      <c r="B284" s="2" t="s">
        <v>69</v>
      </c>
      <c r="C284" s="1"/>
      <c r="D284" s="1">
        <v>1249</v>
      </c>
      <c r="E284" s="1" t="e">
        <f t="shared" si="4"/>
        <v>#DIV/0!</v>
      </c>
    </row>
    <row r="285" spans="1:5" x14ac:dyDescent="0.25">
      <c r="A285" s="6">
        <v>3132</v>
      </c>
      <c r="B285" s="2" t="s">
        <v>83</v>
      </c>
      <c r="C285" s="1"/>
      <c r="D285" s="1">
        <v>12189</v>
      </c>
      <c r="E285" s="1" t="e">
        <f t="shared" si="4"/>
        <v>#DIV/0!</v>
      </c>
    </row>
    <row r="286" spans="1:5" x14ac:dyDescent="0.25">
      <c r="A286" s="45">
        <v>32</v>
      </c>
      <c r="B286" s="2" t="s">
        <v>22</v>
      </c>
      <c r="C286" s="1">
        <f>SUM(C287:C305)</f>
        <v>682704</v>
      </c>
      <c r="D286" s="1">
        <f>SUM(D287:D305)</f>
        <v>682704</v>
      </c>
      <c r="E286" s="1">
        <f t="shared" si="4"/>
        <v>100</v>
      </c>
    </row>
    <row r="287" spans="1:5" x14ac:dyDescent="0.25">
      <c r="A287" s="6">
        <v>3211</v>
      </c>
      <c r="B287" s="2" t="s">
        <v>42</v>
      </c>
      <c r="C287" s="1">
        <v>49568</v>
      </c>
      <c r="D287" s="1">
        <v>49568</v>
      </c>
      <c r="E287" s="1">
        <f t="shared" si="4"/>
        <v>100</v>
      </c>
    </row>
    <row r="288" spans="1:5" x14ac:dyDescent="0.25">
      <c r="A288" s="6">
        <v>3212</v>
      </c>
      <c r="B288" s="2" t="s">
        <v>39</v>
      </c>
      <c r="C288" s="1">
        <v>2164</v>
      </c>
      <c r="D288" s="1">
        <v>2164</v>
      </c>
      <c r="E288" s="1">
        <f t="shared" si="4"/>
        <v>100</v>
      </c>
    </row>
    <row r="289" spans="1:5" x14ac:dyDescent="0.25">
      <c r="A289" s="6">
        <v>3213</v>
      </c>
      <c r="B289" s="2" t="s">
        <v>43</v>
      </c>
      <c r="C289" s="1">
        <v>17774</v>
      </c>
      <c r="D289" s="1">
        <v>17774</v>
      </c>
      <c r="E289" s="1">
        <f t="shared" si="4"/>
        <v>100</v>
      </c>
    </row>
    <row r="290" spans="1:5" x14ac:dyDescent="0.25">
      <c r="A290" s="6">
        <v>3221</v>
      </c>
      <c r="B290" s="2" t="s">
        <v>44</v>
      </c>
      <c r="C290" s="1">
        <v>7491</v>
      </c>
      <c r="D290" s="1">
        <v>7491</v>
      </c>
      <c r="E290" s="1">
        <f t="shared" si="4"/>
        <v>100</v>
      </c>
    </row>
    <row r="291" spans="1:5" x14ac:dyDescent="0.25">
      <c r="A291" s="6">
        <v>3222</v>
      </c>
      <c r="B291" s="2" t="s">
        <v>91</v>
      </c>
      <c r="C291" s="1">
        <v>4247</v>
      </c>
      <c r="D291" s="1">
        <v>4247</v>
      </c>
      <c r="E291" s="1">
        <f t="shared" si="4"/>
        <v>100</v>
      </c>
    </row>
    <row r="292" spans="1:5" x14ac:dyDescent="0.25">
      <c r="A292" s="6">
        <v>3224</v>
      </c>
      <c r="B292" s="2" t="s">
        <v>110</v>
      </c>
      <c r="C292" s="1">
        <v>8935</v>
      </c>
      <c r="D292" s="1">
        <v>8935</v>
      </c>
      <c r="E292" s="1">
        <f t="shared" si="4"/>
        <v>100</v>
      </c>
    </row>
    <row r="293" spans="1:5" x14ac:dyDescent="0.25">
      <c r="A293" s="6">
        <v>3231</v>
      </c>
      <c r="B293" s="2" t="s">
        <v>50</v>
      </c>
      <c r="C293" s="1">
        <v>150</v>
      </c>
      <c r="D293" s="1">
        <v>150</v>
      </c>
      <c r="E293" s="1">
        <f t="shared" si="4"/>
        <v>100</v>
      </c>
    </row>
    <row r="294" spans="1:5" x14ac:dyDescent="0.25">
      <c r="A294" s="6">
        <v>3232</v>
      </c>
      <c r="B294" s="2" t="s">
        <v>51</v>
      </c>
      <c r="C294" s="1">
        <v>607</v>
      </c>
      <c r="D294" s="1">
        <v>607</v>
      </c>
      <c r="E294" s="1">
        <f t="shared" si="4"/>
        <v>100</v>
      </c>
    </row>
    <row r="295" spans="1:5" x14ac:dyDescent="0.25">
      <c r="A295" s="6">
        <v>3233</v>
      </c>
      <c r="B295" s="2" t="s">
        <v>52</v>
      </c>
      <c r="C295" s="1">
        <v>27674</v>
      </c>
      <c r="D295" s="1">
        <v>27674</v>
      </c>
      <c r="E295" s="1">
        <f t="shared" si="4"/>
        <v>100</v>
      </c>
    </row>
    <row r="296" spans="1:5" x14ac:dyDescent="0.25">
      <c r="A296" s="6">
        <v>3234</v>
      </c>
      <c r="B296" s="2" t="s">
        <v>53</v>
      </c>
      <c r="C296" s="1">
        <v>136768</v>
      </c>
      <c r="D296" s="1">
        <v>136768</v>
      </c>
      <c r="E296" s="1">
        <f t="shared" si="4"/>
        <v>100</v>
      </c>
    </row>
    <row r="297" spans="1:5" x14ac:dyDescent="0.25">
      <c r="A297" s="6">
        <v>3235</v>
      </c>
      <c r="B297" s="2" t="s">
        <v>54</v>
      </c>
      <c r="C297" s="1">
        <v>1856</v>
      </c>
      <c r="D297" s="1">
        <v>1856</v>
      </c>
      <c r="E297" s="1">
        <f t="shared" si="4"/>
        <v>100</v>
      </c>
    </row>
    <row r="298" spans="1:5" x14ac:dyDescent="0.25">
      <c r="A298" s="6">
        <v>3237</v>
      </c>
      <c r="B298" s="2" t="s">
        <v>55</v>
      </c>
      <c r="C298" s="1">
        <v>408861</v>
      </c>
      <c r="D298" s="1">
        <v>408861</v>
      </c>
      <c r="E298" s="1">
        <f t="shared" si="4"/>
        <v>100</v>
      </c>
    </row>
    <row r="299" spans="1:5" x14ac:dyDescent="0.25">
      <c r="A299" s="6">
        <v>3238</v>
      </c>
      <c r="B299" s="2" t="s">
        <v>56</v>
      </c>
      <c r="C299" s="1">
        <v>1344</v>
      </c>
      <c r="D299" s="1">
        <v>1344</v>
      </c>
      <c r="E299" s="1">
        <f t="shared" si="4"/>
        <v>100</v>
      </c>
    </row>
    <row r="300" spans="1:5" x14ac:dyDescent="0.25">
      <c r="A300" s="6">
        <v>3239</v>
      </c>
      <c r="B300" s="2" t="s">
        <v>57</v>
      </c>
      <c r="C300" s="1">
        <v>755</v>
      </c>
      <c r="D300" s="1">
        <v>755</v>
      </c>
      <c r="E300" s="1">
        <f t="shared" si="4"/>
        <v>100</v>
      </c>
    </row>
    <row r="301" spans="1:5" x14ac:dyDescent="0.25">
      <c r="A301" s="6">
        <v>3241</v>
      </c>
      <c r="B301" s="2" t="s">
        <v>87</v>
      </c>
      <c r="C301" s="1">
        <v>2084</v>
      </c>
      <c r="D301" s="1">
        <v>2084</v>
      </c>
      <c r="E301" s="1">
        <f t="shared" si="4"/>
        <v>100</v>
      </c>
    </row>
    <row r="302" spans="1:5" x14ac:dyDescent="0.25">
      <c r="A302" s="6">
        <v>3292</v>
      </c>
      <c r="B302" s="2" t="s">
        <v>88</v>
      </c>
      <c r="C302" s="1">
        <v>3877</v>
      </c>
      <c r="D302" s="1">
        <v>3877</v>
      </c>
      <c r="E302" s="1">
        <f t="shared" si="4"/>
        <v>100</v>
      </c>
    </row>
    <row r="303" spans="1:5" x14ac:dyDescent="0.25">
      <c r="A303" s="6">
        <v>3293</v>
      </c>
      <c r="B303" s="2" t="s">
        <v>72</v>
      </c>
      <c r="C303" s="1">
        <v>5274</v>
      </c>
      <c r="D303" s="1">
        <v>5274</v>
      </c>
      <c r="E303" s="1">
        <f t="shared" si="4"/>
        <v>100</v>
      </c>
    </row>
    <row r="304" spans="1:5" x14ac:dyDescent="0.25">
      <c r="A304" s="6">
        <v>3295</v>
      </c>
      <c r="B304" s="2" t="s">
        <v>41</v>
      </c>
      <c r="C304" s="1">
        <v>3275</v>
      </c>
      <c r="D304" s="1">
        <v>3275</v>
      </c>
      <c r="E304" s="1">
        <f t="shared" si="4"/>
        <v>100</v>
      </c>
    </row>
    <row r="305" spans="1:5" x14ac:dyDescent="0.25">
      <c r="A305" s="6">
        <v>3299</v>
      </c>
      <c r="B305" s="2" t="s">
        <v>60</v>
      </c>
      <c r="C305" s="1"/>
      <c r="D305" s="1"/>
      <c r="E305" s="1" t="e">
        <f t="shared" si="4"/>
        <v>#DIV/0!</v>
      </c>
    </row>
    <row r="306" spans="1:5" x14ac:dyDescent="0.25">
      <c r="A306" s="45">
        <v>36</v>
      </c>
      <c r="B306" s="2" t="s">
        <v>27</v>
      </c>
      <c r="C306" s="1">
        <v>0</v>
      </c>
      <c r="D306" s="1">
        <v>15628</v>
      </c>
      <c r="E306" s="1" t="e">
        <f t="shared" si="4"/>
        <v>#DIV/0!</v>
      </c>
    </row>
    <row r="307" spans="1:5" ht="22.5" x14ac:dyDescent="0.25">
      <c r="A307" s="6">
        <v>3693</v>
      </c>
      <c r="B307" s="35" t="s">
        <v>94</v>
      </c>
      <c r="C307" s="1">
        <v>0</v>
      </c>
      <c r="D307" s="1">
        <v>15628</v>
      </c>
      <c r="E307" s="1" t="e">
        <f t="shared" si="4"/>
        <v>#DIV/0!</v>
      </c>
    </row>
    <row r="308" spans="1:5" x14ac:dyDescent="0.25">
      <c r="A308" s="45">
        <v>38</v>
      </c>
      <c r="B308" s="2" t="s">
        <v>28</v>
      </c>
      <c r="C308" s="1"/>
      <c r="D308" s="1">
        <v>325302</v>
      </c>
      <c r="E308" s="1" t="e">
        <f t="shared" si="4"/>
        <v>#DIV/0!</v>
      </c>
    </row>
    <row r="309" spans="1:5" x14ac:dyDescent="0.25">
      <c r="A309" s="6">
        <v>3813</v>
      </c>
      <c r="B309" s="2" t="s">
        <v>95</v>
      </c>
      <c r="C309" s="1"/>
      <c r="D309" s="1">
        <v>325302</v>
      </c>
      <c r="E309" s="1" t="e">
        <f t="shared" si="4"/>
        <v>#DIV/0!</v>
      </c>
    </row>
    <row r="310" spans="1:5" x14ac:dyDescent="0.25">
      <c r="A310" s="45">
        <v>42</v>
      </c>
      <c r="B310" s="2" t="s">
        <v>26</v>
      </c>
      <c r="C310" s="1">
        <f>SUM(C311:C314)</f>
        <v>0</v>
      </c>
      <c r="D310" s="1">
        <f>SUM(D311:D314)</f>
        <v>1177408</v>
      </c>
      <c r="E310" s="1" t="e">
        <f t="shared" si="4"/>
        <v>#DIV/0!</v>
      </c>
    </row>
    <row r="311" spans="1:5" x14ac:dyDescent="0.25">
      <c r="A311" s="6">
        <v>4212</v>
      </c>
      <c r="B311" s="2" t="s">
        <v>78</v>
      </c>
      <c r="C311" s="1"/>
      <c r="D311" s="1">
        <v>377438</v>
      </c>
      <c r="E311" s="1" t="e">
        <f t="shared" si="4"/>
        <v>#DIV/0!</v>
      </c>
    </row>
    <row r="312" spans="1:5" x14ac:dyDescent="0.25">
      <c r="A312" s="6">
        <v>4221</v>
      </c>
      <c r="B312" s="2" t="s">
        <v>64</v>
      </c>
      <c r="C312" s="1"/>
      <c r="D312" s="1">
        <v>1881</v>
      </c>
      <c r="E312" s="1" t="e">
        <f t="shared" si="4"/>
        <v>#DIV/0!</v>
      </c>
    </row>
    <row r="313" spans="1:5" x14ac:dyDescent="0.25">
      <c r="A313" s="6">
        <v>4224</v>
      </c>
      <c r="B313" s="2" t="s">
        <v>65</v>
      </c>
      <c r="C313" s="1"/>
      <c r="D313" s="1">
        <v>680359</v>
      </c>
      <c r="E313" s="1" t="e">
        <f t="shared" si="4"/>
        <v>#DIV/0!</v>
      </c>
    </row>
    <row r="314" spans="1:5" x14ac:dyDescent="0.25">
      <c r="A314" s="6">
        <v>4225</v>
      </c>
      <c r="B314" s="2" t="s">
        <v>96</v>
      </c>
      <c r="C314" s="1"/>
      <c r="D314" s="1">
        <v>117730</v>
      </c>
      <c r="E314" s="1" t="e">
        <f t="shared" si="4"/>
        <v>#DIV/0!</v>
      </c>
    </row>
    <row r="315" spans="1:5" ht="22.5" x14ac:dyDescent="0.25">
      <c r="A315" s="42" t="s">
        <v>17</v>
      </c>
      <c r="B315" s="43" t="s">
        <v>111</v>
      </c>
      <c r="E315" t="e">
        <f t="shared" si="4"/>
        <v>#DIV/0!</v>
      </c>
    </row>
    <row r="316" spans="1:5" x14ac:dyDescent="0.25">
      <c r="A316" s="49">
        <v>576</v>
      </c>
      <c r="B316" s="18" t="s">
        <v>112</v>
      </c>
      <c r="C316" s="19">
        <f>C317+C327</f>
        <v>14877443</v>
      </c>
      <c r="D316" s="19">
        <f>D317+D327</f>
        <v>4423672</v>
      </c>
      <c r="E316" s="19">
        <f t="shared" si="4"/>
        <v>29.73408804187655</v>
      </c>
    </row>
    <row r="317" spans="1:5" x14ac:dyDescent="0.25">
      <c r="A317" s="45">
        <v>32</v>
      </c>
      <c r="B317" s="2" t="s">
        <v>22</v>
      </c>
      <c r="C317" s="1">
        <f>SUM(C318:C326)</f>
        <v>2517094</v>
      </c>
      <c r="D317" s="1">
        <f>SUM(D318:D326)</f>
        <v>2258303</v>
      </c>
      <c r="E317" s="1">
        <f t="shared" si="4"/>
        <v>89.718659692486654</v>
      </c>
    </row>
    <row r="318" spans="1:5" x14ac:dyDescent="0.25">
      <c r="A318" s="6">
        <v>3223</v>
      </c>
      <c r="B318" s="2" t="s">
        <v>85</v>
      </c>
      <c r="C318" s="1">
        <v>0</v>
      </c>
      <c r="D318" s="1">
        <v>55836</v>
      </c>
      <c r="E318" s="1" t="e">
        <f t="shared" si="4"/>
        <v>#DIV/0!</v>
      </c>
    </row>
    <row r="319" spans="1:5" x14ac:dyDescent="0.25">
      <c r="A319" s="6">
        <v>3224</v>
      </c>
      <c r="B319" s="2" t="s">
        <v>110</v>
      </c>
      <c r="C319" s="1">
        <v>602244</v>
      </c>
      <c r="D319" s="1">
        <v>110532</v>
      </c>
      <c r="E319" s="1">
        <f t="shared" si="4"/>
        <v>18.353358439436505</v>
      </c>
    </row>
    <row r="320" spans="1:5" x14ac:dyDescent="0.25">
      <c r="A320" s="6">
        <v>3231</v>
      </c>
      <c r="B320" s="2" t="s">
        <v>50</v>
      </c>
      <c r="C320" s="1">
        <v>492770</v>
      </c>
      <c r="D320" s="1">
        <v>758017</v>
      </c>
      <c r="E320" s="1">
        <f t="shared" si="4"/>
        <v>153.82774925421597</v>
      </c>
    </row>
    <row r="321" spans="1:5" x14ac:dyDescent="0.25">
      <c r="A321" s="6">
        <v>3232</v>
      </c>
      <c r="B321" s="2" t="s">
        <v>51</v>
      </c>
      <c r="C321" s="1">
        <v>0</v>
      </c>
      <c r="D321" s="1">
        <v>386328</v>
      </c>
      <c r="E321" s="1" t="e">
        <f t="shared" si="4"/>
        <v>#DIV/0!</v>
      </c>
    </row>
    <row r="322" spans="1:5" x14ac:dyDescent="0.25">
      <c r="A322" s="6">
        <v>3234</v>
      </c>
      <c r="B322" s="2" t="s">
        <v>53</v>
      </c>
      <c r="C322" s="1">
        <v>0</v>
      </c>
      <c r="D322" s="1">
        <v>30325</v>
      </c>
      <c r="E322" s="1" t="e">
        <f t="shared" si="4"/>
        <v>#DIV/0!</v>
      </c>
    </row>
    <row r="323" spans="1:5" x14ac:dyDescent="0.25">
      <c r="A323" s="6">
        <v>3235</v>
      </c>
      <c r="B323" s="2" t="s">
        <v>54</v>
      </c>
      <c r="C323" s="1">
        <v>1255000</v>
      </c>
      <c r="D323" s="1">
        <v>901471</v>
      </c>
      <c r="E323" s="1">
        <f t="shared" si="4"/>
        <v>71.830358565737058</v>
      </c>
    </row>
    <row r="324" spans="1:5" x14ac:dyDescent="0.25">
      <c r="A324" s="6">
        <v>3237</v>
      </c>
      <c r="B324" s="2" t="s">
        <v>55</v>
      </c>
      <c r="C324" s="1">
        <v>167080</v>
      </c>
      <c r="D324" s="1">
        <v>13794</v>
      </c>
      <c r="E324" s="1">
        <f t="shared" si="4"/>
        <v>8.2559253052429984</v>
      </c>
    </row>
    <row r="325" spans="1:5" x14ac:dyDescent="0.25">
      <c r="A325" s="6">
        <v>3239</v>
      </c>
      <c r="B325" s="2" t="s">
        <v>57</v>
      </c>
      <c r="C325" s="1">
        <v>0</v>
      </c>
      <c r="D325" s="1">
        <v>1656</v>
      </c>
      <c r="E325" s="1" t="e">
        <f t="shared" si="4"/>
        <v>#DIV/0!</v>
      </c>
    </row>
    <row r="326" spans="1:5" x14ac:dyDescent="0.25">
      <c r="A326" s="6">
        <v>3295</v>
      </c>
      <c r="B326" s="2" t="s">
        <v>41</v>
      </c>
      <c r="C326" s="1">
        <v>0</v>
      </c>
      <c r="D326" s="1">
        <v>344</v>
      </c>
      <c r="E326" s="1" t="e">
        <f t="shared" ref="E326:E338" si="5">D326/C326*100</f>
        <v>#DIV/0!</v>
      </c>
    </row>
    <row r="327" spans="1:5" x14ac:dyDescent="0.25">
      <c r="A327" s="45">
        <v>42</v>
      </c>
      <c r="B327" s="2" t="s">
        <v>26</v>
      </c>
      <c r="C327" s="1">
        <f>SUM(C328:C332)</f>
        <v>12360349</v>
      </c>
      <c r="D327" s="1">
        <f>SUM(D328:D332)</f>
        <v>2165369</v>
      </c>
      <c r="E327" s="1">
        <f t="shared" si="5"/>
        <v>17.51867200513513</v>
      </c>
    </row>
    <row r="328" spans="1:5" x14ac:dyDescent="0.25">
      <c r="A328" s="6">
        <v>4212</v>
      </c>
      <c r="B328" s="2" t="s">
        <v>78</v>
      </c>
      <c r="C328" s="1">
        <v>12360349</v>
      </c>
      <c r="D328" s="1">
        <v>2149931</v>
      </c>
      <c r="E328" s="1">
        <f t="shared" si="5"/>
        <v>17.393772619203553</v>
      </c>
    </row>
    <row r="329" spans="1:5" x14ac:dyDescent="0.25">
      <c r="A329" s="6">
        <v>4224</v>
      </c>
      <c r="B329" s="2" t="s">
        <v>65</v>
      </c>
      <c r="C329" s="1">
        <v>0</v>
      </c>
      <c r="D329" s="1">
        <v>13050</v>
      </c>
      <c r="E329" s="1" t="e">
        <f t="shared" si="5"/>
        <v>#DIV/0!</v>
      </c>
    </row>
    <row r="330" spans="1:5" x14ac:dyDescent="0.25">
      <c r="A330" s="6">
        <v>4225</v>
      </c>
      <c r="B330" s="2" t="s">
        <v>96</v>
      </c>
      <c r="C330" s="1">
        <v>0</v>
      </c>
      <c r="D330" s="1">
        <v>2388</v>
      </c>
      <c r="E330" s="1" t="e">
        <f t="shared" si="5"/>
        <v>#DIV/0!</v>
      </c>
    </row>
    <row r="331" spans="1:5" x14ac:dyDescent="0.25">
      <c r="A331" s="6">
        <v>4227</v>
      </c>
      <c r="B331" s="2" t="s">
        <v>67</v>
      </c>
      <c r="C331" s="1"/>
      <c r="D331" s="1"/>
      <c r="E331" s="1" t="e">
        <f t="shared" si="5"/>
        <v>#DIV/0!</v>
      </c>
    </row>
    <row r="332" spans="1:5" x14ac:dyDescent="0.25">
      <c r="A332" s="6">
        <v>4262</v>
      </c>
      <c r="B332" s="2" t="s">
        <v>97</v>
      </c>
      <c r="C332" s="1"/>
      <c r="D332" s="1"/>
      <c r="E332" s="1" t="e">
        <f t="shared" si="5"/>
        <v>#DIV/0!</v>
      </c>
    </row>
    <row r="333" spans="1:5" x14ac:dyDescent="0.25">
      <c r="A333" s="50">
        <v>581</v>
      </c>
      <c r="B333" s="51" t="s">
        <v>16</v>
      </c>
      <c r="C333" s="1">
        <v>4496982</v>
      </c>
      <c r="D333" s="1">
        <v>0</v>
      </c>
      <c r="E333" s="1">
        <f t="shared" si="5"/>
        <v>0</v>
      </c>
    </row>
    <row r="334" spans="1:5" x14ac:dyDescent="0.25">
      <c r="A334" s="45">
        <v>42</v>
      </c>
      <c r="B334" s="2" t="s">
        <v>26</v>
      </c>
      <c r="C334" s="1">
        <v>4496982</v>
      </c>
      <c r="D334" s="1">
        <v>0</v>
      </c>
      <c r="E334" s="1">
        <f t="shared" si="5"/>
        <v>0</v>
      </c>
    </row>
    <row r="335" spans="1:5" x14ac:dyDescent="0.25">
      <c r="A335" s="6">
        <v>4212</v>
      </c>
      <c r="B335" s="2" t="s">
        <v>26</v>
      </c>
      <c r="C335" s="1">
        <v>4496982</v>
      </c>
      <c r="D335" s="1">
        <v>0</v>
      </c>
      <c r="E335" s="1">
        <f t="shared" si="5"/>
        <v>0</v>
      </c>
    </row>
    <row r="336" spans="1:5" x14ac:dyDescent="0.25">
      <c r="A336" s="49">
        <v>11</v>
      </c>
      <c r="B336" s="2" t="s">
        <v>115</v>
      </c>
      <c r="C336" s="1"/>
      <c r="D336" s="1">
        <v>11606872</v>
      </c>
      <c r="E336" s="1" t="e">
        <f t="shared" si="5"/>
        <v>#DIV/0!</v>
      </c>
    </row>
    <row r="337" spans="1:5" x14ac:dyDescent="0.25">
      <c r="A337" s="53">
        <v>42</v>
      </c>
      <c r="B337" s="2" t="s">
        <v>26</v>
      </c>
      <c r="C337" s="1"/>
      <c r="D337" s="1">
        <v>11606872</v>
      </c>
      <c r="E337" s="1" t="e">
        <f t="shared" si="5"/>
        <v>#DIV/0!</v>
      </c>
    </row>
    <row r="338" spans="1:5" x14ac:dyDescent="0.25">
      <c r="A338" s="6">
        <v>4212</v>
      </c>
      <c r="B338" s="2" t="s">
        <v>78</v>
      </c>
      <c r="C338" s="1">
        <v>0</v>
      </c>
      <c r="D338" s="1">
        <v>11606872</v>
      </c>
      <c r="E338" s="1" t="e">
        <f t="shared" si="5"/>
        <v>#DIV/0!</v>
      </c>
    </row>
  </sheetData>
  <phoneticPr fontId="16" type="noConversion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Posebni dio FSB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mzagorac</dc:creator>
  <cp:lastModifiedBy>Ankica Mihaljevic</cp:lastModifiedBy>
  <cp:lastPrinted>2024-03-28T09:07:07Z</cp:lastPrinted>
  <dcterms:created xsi:type="dcterms:W3CDTF">2022-10-31T10:11:38Z</dcterms:created>
  <dcterms:modified xsi:type="dcterms:W3CDTF">2024-04-05T08:55:56Z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POSEBNI DIO FINANCIJSKOG PLANA 01.12.2022..xlsx</vt:lpwstr>
  </property>
</Properties>
</file>